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0C20AAA2-C6B2-4627-AFFA-40E6A803B2B5}" xr6:coauthVersionLast="45" xr6:coauthVersionMax="45" xr10:uidLastSave="{00000000-0000-0000-0000-000000000000}"/>
  <bookViews>
    <workbookView xWindow="-120" yWindow="-120" windowWidth="29040" windowHeight="15840" firstSheet="1" activeTab="1" xr2:uid="{69E02AA2-737D-43CF-AB1C-F163A43B7C0C}"/>
  </bookViews>
  <sheets>
    <sheet name="Fig.." sheetId="2" r:id="rId1"/>
    <sheet name="Example W8.7 M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J5" i="2"/>
  <c r="X5" i="2"/>
  <c r="AE5" i="2"/>
  <c r="AL5" i="2"/>
  <c r="AS5" i="2"/>
  <c r="C6" i="2"/>
  <c r="J6" i="2"/>
  <c r="Q6" i="2"/>
  <c r="X6" i="2"/>
  <c r="AE6" i="2"/>
  <c r="AK6" i="2"/>
  <c r="AL6" i="2" s="1"/>
  <c r="AR6" i="2"/>
  <c r="AS6" i="2" s="1"/>
  <c r="C7" i="2"/>
  <c r="J7" i="2"/>
  <c r="Q7" i="2"/>
  <c r="X7" i="2"/>
  <c r="AE7" i="2"/>
  <c r="C8" i="2"/>
  <c r="J8" i="2"/>
  <c r="Q8" i="2"/>
  <c r="X8" i="2"/>
  <c r="AE8" i="2"/>
  <c r="C9" i="2"/>
  <c r="J9" i="2"/>
  <c r="Q9" i="2"/>
  <c r="X9" i="2"/>
  <c r="AE9" i="2"/>
  <c r="C10" i="2"/>
  <c r="J10" i="2"/>
  <c r="Q10" i="2"/>
  <c r="X10" i="2"/>
  <c r="AE10" i="2"/>
  <c r="C11" i="2"/>
  <c r="J11" i="2"/>
  <c r="Q11" i="2"/>
  <c r="X11" i="2"/>
  <c r="AE11" i="2"/>
  <c r="C12" i="2"/>
  <c r="J12" i="2"/>
  <c r="Q12" i="2"/>
  <c r="X12" i="2"/>
  <c r="AE12" i="2"/>
  <c r="C13" i="2"/>
  <c r="J13" i="2"/>
  <c r="Q13" i="2"/>
  <c r="X13" i="2"/>
  <c r="AE13" i="2"/>
  <c r="C14" i="2"/>
  <c r="J14" i="2"/>
  <c r="Q14" i="2"/>
  <c r="X14" i="2"/>
  <c r="AE14" i="2"/>
  <c r="C15" i="2"/>
  <c r="J15" i="2"/>
  <c r="Q15" i="2"/>
  <c r="X15" i="2"/>
  <c r="AE15" i="2"/>
  <c r="AL15" i="2"/>
  <c r="AS15" i="2"/>
  <c r="C16" i="2"/>
  <c r="J16" i="2"/>
  <c r="Q16" i="2"/>
  <c r="X16" i="2"/>
  <c r="AE16" i="2"/>
  <c r="AK16" i="2"/>
  <c r="AL16" i="2" s="1"/>
  <c r="AR16" i="2"/>
  <c r="AS16" i="2" s="1"/>
  <c r="C17" i="2"/>
  <c r="J17" i="2"/>
  <c r="Q17" i="2"/>
  <c r="X17" i="2"/>
  <c r="AE17" i="2"/>
  <c r="AK17" i="2"/>
  <c r="AK18" i="2" s="1"/>
  <c r="AL18" i="2" s="1"/>
  <c r="C18" i="2"/>
  <c r="J18" i="2"/>
  <c r="Q18" i="2"/>
  <c r="X18" i="2"/>
  <c r="AE18" i="2"/>
  <c r="C19" i="2"/>
  <c r="J19" i="2"/>
  <c r="Q19" i="2"/>
  <c r="X19" i="2"/>
  <c r="AE19" i="2"/>
  <c r="C20" i="2"/>
  <c r="J20" i="2"/>
  <c r="Q20" i="2"/>
  <c r="X20" i="2"/>
  <c r="AE20" i="2"/>
  <c r="C21" i="2"/>
  <c r="J21" i="2"/>
  <c r="Q21" i="2"/>
  <c r="X21" i="2"/>
  <c r="AE21" i="2"/>
  <c r="C22" i="2"/>
  <c r="J22" i="2"/>
  <c r="Q22" i="2"/>
  <c r="X22" i="2"/>
  <c r="AE22" i="2"/>
  <c r="C23" i="2"/>
  <c r="J23" i="2"/>
  <c r="Q23" i="2"/>
  <c r="X23" i="2"/>
  <c r="AE23" i="2"/>
  <c r="C24" i="2"/>
  <c r="J24" i="2"/>
  <c r="Q24" i="2"/>
  <c r="X24" i="2"/>
  <c r="AE24" i="2"/>
  <c r="C25" i="2"/>
  <c r="J25" i="2"/>
  <c r="Q25" i="2"/>
  <c r="X25" i="2"/>
  <c r="AE25" i="2"/>
  <c r="C26" i="2"/>
  <c r="J26" i="2"/>
  <c r="Q26" i="2"/>
  <c r="X26" i="2"/>
  <c r="AE26" i="2"/>
  <c r="C27" i="2"/>
  <c r="J27" i="2"/>
  <c r="Q27" i="2"/>
  <c r="X27" i="2"/>
  <c r="AE27" i="2"/>
  <c r="C28" i="2"/>
  <c r="J28" i="2"/>
  <c r="Q28" i="2"/>
  <c r="X28" i="2"/>
  <c r="AE28" i="2"/>
  <c r="C29" i="2"/>
  <c r="J29" i="2"/>
  <c r="Q29" i="2"/>
  <c r="X29" i="2"/>
  <c r="AE29" i="2"/>
  <c r="C30" i="2"/>
  <c r="J30" i="2"/>
  <c r="Q30" i="2"/>
  <c r="X30" i="2"/>
  <c r="AE30" i="2"/>
  <c r="AL17" i="2" l="1"/>
  <c r="AK7" i="2"/>
  <c r="AK19" i="2"/>
  <c r="AR17" i="2"/>
  <c r="AR7" i="2"/>
  <c r="AK8" i="2" l="1"/>
  <c r="AL7" i="2"/>
  <c r="AS7" i="2"/>
  <c r="AR8" i="2"/>
  <c r="AK20" i="2"/>
  <c r="AL19" i="2"/>
  <c r="AS17" i="2"/>
  <c r="AR18" i="2"/>
  <c r="AL8" i="2" l="1"/>
  <c r="AK9" i="2"/>
  <c r="AL20" i="2"/>
  <c r="AK21" i="2"/>
  <c r="AS18" i="2"/>
  <c r="AR19" i="2"/>
  <c r="AS8" i="2"/>
  <c r="AR9" i="2"/>
  <c r="AL9" i="2" l="1"/>
  <c r="AK10" i="2"/>
  <c r="AS9" i="2"/>
  <c r="AR10" i="2"/>
  <c r="AR20" i="2"/>
  <c r="AS19" i="2"/>
  <c r="AL21" i="2"/>
  <c r="AK22" i="2"/>
  <c r="AK11" i="2" l="1"/>
  <c r="AL10" i="2"/>
  <c r="AL22" i="2"/>
  <c r="AK23" i="2"/>
  <c r="AS20" i="2"/>
  <c r="AR21" i="2"/>
  <c r="AS10" i="2"/>
  <c r="AR11" i="2"/>
  <c r="AL11" i="2" l="1"/>
  <c r="AK12" i="2"/>
  <c r="AS11" i="2"/>
  <c r="AR12" i="2"/>
  <c r="AS21" i="2"/>
  <c r="AR22" i="2"/>
  <c r="AL23" i="2"/>
  <c r="AK24" i="2"/>
  <c r="AL12" i="2" l="1"/>
  <c r="AK13" i="2"/>
  <c r="AS22" i="2"/>
  <c r="AR23" i="2"/>
  <c r="AS12" i="2"/>
  <c r="AR13" i="2"/>
  <c r="AL24" i="2"/>
  <c r="AK25" i="2"/>
  <c r="AL13" i="2" l="1"/>
  <c r="AK14" i="2"/>
  <c r="AL14" i="2" s="1"/>
  <c r="AK26" i="2"/>
  <c r="AL25" i="2"/>
  <c r="AS23" i="2"/>
  <c r="AR24" i="2"/>
  <c r="AR14" i="2"/>
  <c r="AS14" i="2" s="1"/>
  <c r="AS13" i="2"/>
  <c r="AS24" i="2" l="1"/>
  <c r="AR25" i="2"/>
  <c r="AL26" i="2"/>
  <c r="AK27" i="2"/>
  <c r="AK28" i="2" l="1"/>
  <c r="AL27" i="2"/>
  <c r="AR26" i="2"/>
  <c r="AS25" i="2"/>
  <c r="AS26" i="2" l="1"/>
  <c r="AR27" i="2"/>
  <c r="AL28" i="2"/>
  <c r="AK29" i="2"/>
  <c r="AL29" i="2" l="1"/>
  <c r="AK30" i="2"/>
  <c r="AR28" i="2"/>
  <c r="AS27" i="2"/>
  <c r="AS28" i="2" l="1"/>
  <c r="AR29" i="2"/>
  <c r="AL30" i="2"/>
  <c r="AK31" i="2"/>
  <c r="AK32" i="2" l="1"/>
  <c r="AL31" i="2"/>
  <c r="AS29" i="2"/>
  <c r="AR30" i="2"/>
  <c r="AR31" i="2" l="1"/>
  <c r="AS30" i="2"/>
  <c r="AL32" i="2"/>
  <c r="AK33" i="2"/>
  <c r="AK34" i="2" l="1"/>
  <c r="AL33" i="2"/>
  <c r="AS31" i="2"/>
  <c r="AR32" i="2"/>
  <c r="AS32" i="2" l="1"/>
  <c r="AR33" i="2"/>
  <c r="AL34" i="2"/>
  <c r="AK35" i="2"/>
  <c r="AK36" i="2" l="1"/>
  <c r="AL35" i="2"/>
  <c r="AS33" i="2"/>
  <c r="AR34" i="2"/>
  <c r="AR35" i="2" l="1"/>
  <c r="AS34" i="2"/>
  <c r="AL36" i="2"/>
  <c r="AK37" i="2"/>
  <c r="AK38" i="2" l="1"/>
  <c r="AL37" i="2"/>
  <c r="AS35" i="2"/>
  <c r="AR36" i="2"/>
  <c r="AS36" i="2" l="1"/>
  <c r="AR37" i="2"/>
  <c r="AL38" i="2"/>
  <c r="AK39" i="2"/>
  <c r="AS37" i="2" l="1"/>
  <c r="AR38" i="2"/>
  <c r="AK40" i="2"/>
  <c r="AL40" i="2" s="1"/>
  <c r="AL39" i="2"/>
  <c r="AR39" i="2" l="1"/>
  <c r="AS38" i="2"/>
  <c r="AS39" i="2" l="1"/>
  <c r="AR40" i="2"/>
  <c r="AS40" i="2" s="1"/>
</calcChain>
</file>

<file path=xl/sharedStrings.xml><?xml version="1.0" encoding="utf-8"?>
<sst xmlns="http://schemas.openxmlformats.org/spreadsheetml/2006/main" count="62" uniqueCount="48">
  <si>
    <t>y</t>
  </si>
  <si>
    <t>x</t>
  </si>
  <si>
    <t>Gompertz</t>
  </si>
  <si>
    <t>Logistics</t>
  </si>
  <si>
    <t>Modified Exponential</t>
  </si>
  <si>
    <t>Exponential</t>
  </si>
  <si>
    <t>Hyperbola</t>
  </si>
  <si>
    <t>Parabola</t>
  </si>
  <si>
    <t>Line = 2x + 4</t>
  </si>
  <si>
    <t>Curves</t>
  </si>
  <si>
    <t>Y</t>
  </si>
  <si>
    <t>Percentile</t>
  </si>
  <si>
    <t>Residuals</t>
  </si>
  <si>
    <t>Predicted Y</t>
  </si>
  <si>
    <t>Observation</t>
  </si>
  <si>
    <t>PROBABILITY OUTPUT</t>
  </si>
  <si>
    <t>RESIDUAL OUTPUT</t>
  </si>
  <si>
    <t>X Variable 1</t>
  </si>
  <si>
    <t>Intercept</t>
  </si>
  <si>
    <t>Upper 95.0%</t>
  </si>
  <si>
    <t>Lower 95.0%</t>
  </si>
  <si>
    <t>Upper 95%</t>
  </si>
  <si>
    <t>Lower 95%</t>
  </si>
  <si>
    <t>P-value</t>
  </si>
  <si>
    <t>t Stat</t>
  </si>
  <si>
    <t>Standard Error</t>
  </si>
  <si>
    <t>Coefficients</t>
  </si>
  <si>
    <t>Total</t>
  </si>
  <si>
    <t>Residual</t>
  </si>
  <si>
    <t>Regression</t>
  </si>
  <si>
    <t>Significance F</t>
  </si>
  <si>
    <t>F</t>
  </si>
  <si>
    <t>MS</t>
  </si>
  <si>
    <t>SS</t>
  </si>
  <si>
    <t>df</t>
  </si>
  <si>
    <t>ANOVA</t>
  </si>
  <si>
    <t>Observations</t>
  </si>
  <si>
    <t>Adjusted R Square</t>
  </si>
  <si>
    <t>R Square</t>
  </si>
  <si>
    <t>Multiple R</t>
  </si>
  <si>
    <t>Regression Statistics</t>
  </si>
  <si>
    <t>SUMMARY OUTPUT</t>
  </si>
  <si>
    <t>X2</t>
  </si>
  <si>
    <t>X1</t>
  </si>
  <si>
    <t>IV (£'s)</t>
  </si>
  <si>
    <t>LV (£'S)</t>
  </si>
  <si>
    <t>SP (£'S)</t>
  </si>
  <si>
    <t>Example W8.7 with predictor: 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</si>
</sst>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0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Line y = 2x + 4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'Fig..'!$B$5:$B$30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'Fig..'!$C$5:$C$30</c:f>
              <c:numCache>
                <c:formatCode>General</c:formatCode>
                <c:ptCount val="26"/>
                <c:pt idx="0">
                  <c:v>4</c:v>
                </c:pt>
                <c:pt idx="1">
                  <c:v>4.4000000000000004</c:v>
                </c:pt>
                <c:pt idx="2">
                  <c:v>4.8</c:v>
                </c:pt>
                <c:pt idx="3">
                  <c:v>5.2</c:v>
                </c:pt>
                <c:pt idx="4">
                  <c:v>5.6</c:v>
                </c:pt>
                <c:pt idx="5">
                  <c:v>6</c:v>
                </c:pt>
                <c:pt idx="6">
                  <c:v>6.4</c:v>
                </c:pt>
                <c:pt idx="7">
                  <c:v>6.8</c:v>
                </c:pt>
                <c:pt idx="8">
                  <c:v>7.2</c:v>
                </c:pt>
                <c:pt idx="9">
                  <c:v>7.6</c:v>
                </c:pt>
                <c:pt idx="10">
                  <c:v>8</c:v>
                </c:pt>
                <c:pt idx="11">
                  <c:v>8.4</c:v>
                </c:pt>
                <c:pt idx="12">
                  <c:v>8.8000000000000007</c:v>
                </c:pt>
                <c:pt idx="13">
                  <c:v>9.1999999999999993</c:v>
                </c:pt>
                <c:pt idx="14">
                  <c:v>9.6</c:v>
                </c:pt>
                <c:pt idx="15">
                  <c:v>10</c:v>
                </c:pt>
                <c:pt idx="16">
                  <c:v>10.4</c:v>
                </c:pt>
                <c:pt idx="17">
                  <c:v>10.8</c:v>
                </c:pt>
                <c:pt idx="18">
                  <c:v>11.2</c:v>
                </c:pt>
                <c:pt idx="19">
                  <c:v>11.6</c:v>
                </c:pt>
                <c:pt idx="20">
                  <c:v>12</c:v>
                </c:pt>
                <c:pt idx="21">
                  <c:v>12.4</c:v>
                </c:pt>
                <c:pt idx="22">
                  <c:v>12.8</c:v>
                </c:pt>
                <c:pt idx="23">
                  <c:v>13.2</c:v>
                </c:pt>
                <c:pt idx="24">
                  <c:v>13.6</c:v>
                </c:pt>
                <c:pt idx="25">
                  <c:v>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D4-4D75-9682-6F475AA14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142320"/>
        <c:axId val="917144288"/>
      </c:scatterChart>
      <c:valAx>
        <c:axId val="91714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144288"/>
        <c:crosses val="autoZero"/>
        <c:crossBetween val="midCat"/>
      </c:valAx>
      <c:valAx>
        <c:axId val="91714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142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X Variable 1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'Example W8.7 M1'!$C$5:$C$24</c:f>
              <c:numCache>
                <c:formatCode>General</c:formatCode>
                <c:ptCount val="20"/>
                <c:pt idx="0">
                  <c:v>5960</c:v>
                </c:pt>
                <c:pt idx="1">
                  <c:v>9000</c:v>
                </c:pt>
                <c:pt idx="2">
                  <c:v>9500</c:v>
                </c:pt>
                <c:pt idx="3">
                  <c:v>10000</c:v>
                </c:pt>
                <c:pt idx="4">
                  <c:v>18000</c:v>
                </c:pt>
                <c:pt idx="5">
                  <c:v>8500</c:v>
                </c:pt>
                <c:pt idx="6">
                  <c:v>15000</c:v>
                </c:pt>
                <c:pt idx="7">
                  <c:v>23000</c:v>
                </c:pt>
                <c:pt idx="8">
                  <c:v>8100</c:v>
                </c:pt>
                <c:pt idx="9">
                  <c:v>9000</c:v>
                </c:pt>
                <c:pt idx="10">
                  <c:v>7300</c:v>
                </c:pt>
                <c:pt idx="11">
                  <c:v>8000</c:v>
                </c:pt>
                <c:pt idx="12">
                  <c:v>20000</c:v>
                </c:pt>
                <c:pt idx="13">
                  <c:v>8000</c:v>
                </c:pt>
                <c:pt idx="14">
                  <c:v>8000</c:v>
                </c:pt>
                <c:pt idx="15">
                  <c:v>10500</c:v>
                </c:pt>
                <c:pt idx="16">
                  <c:v>4000</c:v>
                </c:pt>
                <c:pt idx="17">
                  <c:v>4500</c:v>
                </c:pt>
                <c:pt idx="18">
                  <c:v>3400</c:v>
                </c:pt>
                <c:pt idx="19">
                  <c:v>1500</c:v>
                </c:pt>
              </c:numCache>
            </c:numRef>
          </c:xVal>
          <c:yVal>
            <c:numRef>
              <c:f>'Example W8.7 M1'!$D$59:$D$78</c:f>
              <c:numCache>
                <c:formatCode>General</c:formatCode>
                <c:ptCount val="20"/>
                <c:pt idx="0">
                  <c:v>24232.417476488168</c:v>
                </c:pt>
                <c:pt idx="1">
                  <c:v>-14736.150141753307</c:v>
                </c:pt>
                <c:pt idx="2">
                  <c:v>-10790.190868437756</c:v>
                </c:pt>
                <c:pt idx="3">
                  <c:v>-7344.2315951222117</c:v>
                </c:pt>
                <c:pt idx="4">
                  <c:v>21791.116777926538</c:v>
                </c:pt>
                <c:pt idx="5">
                  <c:v>-15182.109415068859</c:v>
                </c:pt>
                <c:pt idx="6">
                  <c:v>15115.361138033259</c:v>
                </c:pt>
                <c:pt idx="7">
                  <c:v>-4749.2904889180209</c:v>
                </c:pt>
                <c:pt idx="8">
                  <c:v>1261.1231662787031</c:v>
                </c:pt>
                <c:pt idx="9">
                  <c:v>-15736.150141753307</c:v>
                </c:pt>
                <c:pt idx="10">
                  <c:v>-12352.411671026166</c:v>
                </c:pt>
                <c:pt idx="11">
                  <c:v>-17128.068688384403</c:v>
                </c:pt>
                <c:pt idx="12">
                  <c:v>5374.953871188729</c:v>
                </c:pt>
                <c:pt idx="13">
                  <c:v>-11628.068688384403</c:v>
                </c:pt>
                <c:pt idx="14">
                  <c:v>-16228.068688384403</c:v>
                </c:pt>
                <c:pt idx="15">
                  <c:v>7601.7276781933324</c:v>
                </c:pt>
                <c:pt idx="16">
                  <c:v>23304.257125091222</c:v>
                </c:pt>
                <c:pt idx="17">
                  <c:v>1250.2163984067738</c:v>
                </c:pt>
                <c:pt idx="18">
                  <c:v>20969.105997112565</c:v>
                </c:pt>
                <c:pt idx="19">
                  <c:v>4974.4607585134872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DD-4E3E-A31E-D10CCFE60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057032"/>
        <c:axId val="877057360"/>
      </c:scatterChart>
      <c:valAx>
        <c:axId val="87705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X Variable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7057360"/>
        <c:crosses val="autoZero"/>
        <c:crossBetween val="midCat"/>
      </c:valAx>
      <c:valAx>
        <c:axId val="877057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7057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'Example W8.7 M1'!$F$59:$F$78</c:f>
              <c:numCache>
                <c:formatCode>General</c:formatCode>
                <c:ptCount val="20"/>
                <c:pt idx="0">
                  <c:v>2.5</c:v>
                </c:pt>
                <c:pt idx="1">
                  <c:v>7.5</c:v>
                </c:pt>
                <c:pt idx="2">
                  <c:v>12.5</c:v>
                </c:pt>
                <c:pt idx="3">
                  <c:v>17.5</c:v>
                </c:pt>
                <c:pt idx="4">
                  <c:v>22.5</c:v>
                </c:pt>
                <c:pt idx="5">
                  <c:v>27.5</c:v>
                </c:pt>
                <c:pt idx="6">
                  <c:v>32.5</c:v>
                </c:pt>
                <c:pt idx="7">
                  <c:v>37.5</c:v>
                </c:pt>
                <c:pt idx="8">
                  <c:v>42.5</c:v>
                </c:pt>
                <c:pt idx="9">
                  <c:v>47.5</c:v>
                </c:pt>
                <c:pt idx="10">
                  <c:v>52.5</c:v>
                </c:pt>
                <c:pt idx="11">
                  <c:v>57.5</c:v>
                </c:pt>
                <c:pt idx="12">
                  <c:v>62.5</c:v>
                </c:pt>
                <c:pt idx="13">
                  <c:v>67.5</c:v>
                </c:pt>
                <c:pt idx="14">
                  <c:v>72.5</c:v>
                </c:pt>
                <c:pt idx="15">
                  <c:v>77.5</c:v>
                </c:pt>
                <c:pt idx="16">
                  <c:v>82.5</c:v>
                </c:pt>
                <c:pt idx="17">
                  <c:v>87.5</c:v>
                </c:pt>
                <c:pt idx="18">
                  <c:v>92.5</c:v>
                </c:pt>
                <c:pt idx="19">
                  <c:v>97.5</c:v>
                </c:pt>
              </c:numCache>
            </c:numRef>
          </c:xVal>
          <c:yVal>
            <c:numRef>
              <c:f>'Example W8.7 M1'!$G$59:$G$78</c:f>
              <c:numCache>
                <c:formatCode>General</c:formatCode>
                <c:ptCount val="20"/>
                <c:pt idx="0">
                  <c:v>22400</c:v>
                </c:pt>
                <c:pt idx="1">
                  <c:v>37000</c:v>
                </c:pt>
                <c:pt idx="2">
                  <c:v>40000</c:v>
                </c:pt>
                <c:pt idx="3">
                  <c:v>40500</c:v>
                </c:pt>
                <c:pt idx="4">
                  <c:v>40900</c:v>
                </c:pt>
                <c:pt idx="5">
                  <c:v>45000</c:v>
                </c:pt>
                <c:pt idx="6">
                  <c:v>45500</c:v>
                </c:pt>
                <c:pt idx="7">
                  <c:v>47500</c:v>
                </c:pt>
                <c:pt idx="8">
                  <c:v>48500</c:v>
                </c:pt>
                <c:pt idx="9">
                  <c:v>50000</c:v>
                </c:pt>
                <c:pt idx="10">
                  <c:v>55500</c:v>
                </c:pt>
                <c:pt idx="11">
                  <c:v>56000</c:v>
                </c:pt>
                <c:pt idx="12">
                  <c:v>59000</c:v>
                </c:pt>
                <c:pt idx="13">
                  <c:v>62000</c:v>
                </c:pt>
                <c:pt idx="14">
                  <c:v>68900</c:v>
                </c:pt>
                <c:pt idx="15">
                  <c:v>80000</c:v>
                </c:pt>
                <c:pt idx="16">
                  <c:v>115000</c:v>
                </c:pt>
                <c:pt idx="17">
                  <c:v>135800</c:v>
                </c:pt>
                <c:pt idx="18">
                  <c:v>140000</c:v>
                </c:pt>
                <c:pt idx="19">
                  <c:v>144000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54-4CD0-A838-08F8C0B98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049488"/>
        <c:axId val="877052112"/>
      </c:scatterChart>
      <c:valAx>
        <c:axId val="87704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7052112"/>
        <c:crosses val="autoZero"/>
        <c:crossBetween val="midCat"/>
      </c:valAx>
      <c:valAx>
        <c:axId val="877052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7049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Parabola curve y = x</a:t>
            </a:r>
            <a:r>
              <a:rPr lang="en-GB" baseline="30000"/>
              <a:t>2</a:t>
            </a:r>
            <a:r>
              <a:rPr lang="en-GB"/>
              <a:t> + 4x + 2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'Fig..'!$I$5:$I$30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'Fig..'!$J$5:$J$30</c:f>
              <c:numCache>
                <c:formatCode>General</c:formatCode>
                <c:ptCount val="26"/>
                <c:pt idx="0">
                  <c:v>2</c:v>
                </c:pt>
                <c:pt idx="1">
                  <c:v>2.84</c:v>
                </c:pt>
                <c:pt idx="2">
                  <c:v>3.7600000000000002</c:v>
                </c:pt>
                <c:pt idx="3">
                  <c:v>4.76</c:v>
                </c:pt>
                <c:pt idx="4">
                  <c:v>5.84</c:v>
                </c:pt>
                <c:pt idx="5">
                  <c:v>7</c:v>
                </c:pt>
                <c:pt idx="6">
                  <c:v>8.24</c:v>
                </c:pt>
                <c:pt idx="7">
                  <c:v>9.5599999999999987</c:v>
                </c:pt>
                <c:pt idx="8">
                  <c:v>10.96</c:v>
                </c:pt>
                <c:pt idx="9">
                  <c:v>12.440000000000001</c:v>
                </c:pt>
                <c:pt idx="10">
                  <c:v>14</c:v>
                </c:pt>
                <c:pt idx="11">
                  <c:v>15.64</c:v>
                </c:pt>
                <c:pt idx="12">
                  <c:v>17.36</c:v>
                </c:pt>
                <c:pt idx="13">
                  <c:v>19.16</c:v>
                </c:pt>
                <c:pt idx="14">
                  <c:v>21.04</c:v>
                </c:pt>
                <c:pt idx="15">
                  <c:v>23</c:v>
                </c:pt>
                <c:pt idx="16">
                  <c:v>25.040000000000003</c:v>
                </c:pt>
                <c:pt idx="17">
                  <c:v>27.159999999999997</c:v>
                </c:pt>
                <c:pt idx="18">
                  <c:v>29.36</c:v>
                </c:pt>
                <c:pt idx="19">
                  <c:v>31.64</c:v>
                </c:pt>
                <c:pt idx="20">
                  <c:v>34</c:v>
                </c:pt>
                <c:pt idx="21">
                  <c:v>36.44</c:v>
                </c:pt>
                <c:pt idx="22">
                  <c:v>38.960000000000008</c:v>
                </c:pt>
                <c:pt idx="23">
                  <c:v>41.559999999999995</c:v>
                </c:pt>
                <c:pt idx="24">
                  <c:v>44.239999999999995</c:v>
                </c:pt>
                <c:pt idx="25">
                  <c:v>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66-460D-9B48-D0A8B3D53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571408"/>
        <c:axId val="908574032"/>
      </c:scatterChart>
      <c:valAx>
        <c:axId val="90857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574032"/>
        <c:crosses val="autoZero"/>
        <c:crossBetween val="midCat"/>
      </c:valAx>
      <c:valAx>
        <c:axId val="90857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571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Hyperbola curve y = 4 /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'Fig..'!$P$5:$P$30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'Fig..'!$Q$5:$Q$30</c:f>
              <c:numCache>
                <c:formatCode>General</c:formatCode>
                <c:ptCount val="26"/>
                <c:pt idx="1">
                  <c:v>20</c:v>
                </c:pt>
                <c:pt idx="2">
                  <c:v>10</c:v>
                </c:pt>
                <c:pt idx="3">
                  <c:v>6.666666666666667</c:v>
                </c:pt>
                <c:pt idx="4">
                  <c:v>5</c:v>
                </c:pt>
                <c:pt idx="5">
                  <c:v>4</c:v>
                </c:pt>
                <c:pt idx="6">
                  <c:v>3.3333333333333335</c:v>
                </c:pt>
                <c:pt idx="7">
                  <c:v>2.8571428571428572</c:v>
                </c:pt>
                <c:pt idx="8">
                  <c:v>2.5</c:v>
                </c:pt>
                <c:pt idx="9">
                  <c:v>2.2222222222222223</c:v>
                </c:pt>
                <c:pt idx="10">
                  <c:v>2</c:v>
                </c:pt>
                <c:pt idx="11">
                  <c:v>1.8181818181818181</c:v>
                </c:pt>
                <c:pt idx="12">
                  <c:v>1.6666666666666667</c:v>
                </c:pt>
                <c:pt idx="13">
                  <c:v>1.5384615384615383</c:v>
                </c:pt>
                <c:pt idx="14">
                  <c:v>1.4285714285714286</c:v>
                </c:pt>
                <c:pt idx="15">
                  <c:v>1.3333333333333333</c:v>
                </c:pt>
                <c:pt idx="16">
                  <c:v>1.25</c:v>
                </c:pt>
                <c:pt idx="17">
                  <c:v>1.1764705882352942</c:v>
                </c:pt>
                <c:pt idx="18">
                  <c:v>1.1111111111111112</c:v>
                </c:pt>
                <c:pt idx="19">
                  <c:v>1.0526315789473684</c:v>
                </c:pt>
                <c:pt idx="20">
                  <c:v>1</c:v>
                </c:pt>
                <c:pt idx="21">
                  <c:v>0.95238095238095233</c:v>
                </c:pt>
                <c:pt idx="22">
                  <c:v>0.90909090909090906</c:v>
                </c:pt>
                <c:pt idx="23">
                  <c:v>0.86956521739130443</c:v>
                </c:pt>
                <c:pt idx="24">
                  <c:v>0.83333333333333337</c:v>
                </c:pt>
                <c:pt idx="25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44-47D9-B157-8FA4D834F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894592"/>
        <c:axId val="915896232"/>
      </c:scatterChart>
      <c:valAx>
        <c:axId val="91589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896232"/>
        <c:crosses val="autoZero"/>
        <c:crossBetween val="midCat"/>
      </c:valAx>
      <c:valAx>
        <c:axId val="91589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894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Exponential curve y = 2.5 (2.5)</a:t>
            </a:r>
            <a:r>
              <a:rPr lang="en-GB" baseline="30000"/>
              <a:t>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'Fig..'!$W$5:$W$30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'Fig..'!$X$5:$X$30</c:f>
              <c:numCache>
                <c:formatCode>General</c:formatCode>
                <c:ptCount val="26"/>
                <c:pt idx="0">
                  <c:v>2.5</c:v>
                </c:pt>
                <c:pt idx="1">
                  <c:v>3.0028110849535783</c:v>
                </c:pt>
                <c:pt idx="2">
                  <c:v>3.606749764768034</c:v>
                </c:pt>
                <c:pt idx="3">
                  <c:v>4.3321552697196655</c:v>
                </c:pt>
                <c:pt idx="4">
                  <c:v>5.2034575462617072</c:v>
                </c:pt>
                <c:pt idx="5">
                  <c:v>6.25</c:v>
                </c:pt>
                <c:pt idx="6">
                  <c:v>7.5070277123839455</c:v>
                </c:pt>
                <c:pt idx="7">
                  <c:v>9.0168744119200834</c:v>
                </c:pt>
                <c:pt idx="8">
                  <c:v>10.830388174299163</c:v>
                </c:pt>
                <c:pt idx="9">
                  <c:v>13.008643865654268</c:v>
                </c:pt>
                <c:pt idx="10">
                  <c:v>15.625</c:v>
                </c:pt>
                <c:pt idx="11">
                  <c:v>18.767569280959869</c:v>
                </c:pt>
                <c:pt idx="12">
                  <c:v>22.542186029800217</c:v>
                </c:pt>
                <c:pt idx="13">
                  <c:v>27.075970435747905</c:v>
                </c:pt>
                <c:pt idx="14">
                  <c:v>32.521609664135667</c:v>
                </c:pt>
                <c:pt idx="15">
                  <c:v>39.0625</c:v>
                </c:pt>
                <c:pt idx="16">
                  <c:v>46.918923202399682</c:v>
                </c:pt>
                <c:pt idx="17">
                  <c:v>56.355465074500543</c:v>
                </c:pt>
                <c:pt idx="18">
                  <c:v>67.689926089369777</c:v>
                </c:pt>
                <c:pt idx="19">
                  <c:v>81.304024160339168</c:v>
                </c:pt>
                <c:pt idx="20">
                  <c:v>97.65625</c:v>
                </c:pt>
                <c:pt idx="21">
                  <c:v>117.29730800599918</c:v>
                </c:pt>
                <c:pt idx="22">
                  <c:v>140.88866268625142</c:v>
                </c:pt>
                <c:pt idx="23">
                  <c:v>169.22481522342437</c:v>
                </c:pt>
                <c:pt idx="24">
                  <c:v>203.26006040084803</c:v>
                </c:pt>
                <c:pt idx="25">
                  <c:v>244.140625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0A-41A5-B267-8C67227F9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852888"/>
        <c:axId val="827849608"/>
      </c:scatterChart>
      <c:valAx>
        <c:axId val="827852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49608"/>
        <c:crosses val="autoZero"/>
        <c:crossBetween val="midCat"/>
      </c:valAx>
      <c:valAx>
        <c:axId val="82784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52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Modified exponential y = 2 - 2.5 (0.5)</a:t>
            </a:r>
            <a:r>
              <a:rPr lang="en-GB" baseline="30000"/>
              <a:t>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'Fig..'!$AD$5:$AD$30</c:f>
              <c:numCache>
                <c:formatCode>General</c:formatCode>
                <c:ptCount val="2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</c:numCache>
            </c:numRef>
          </c:xVal>
          <c:yVal>
            <c:numRef>
              <c:f>'Fig..'!$AE$5:$AE$30</c:f>
              <c:numCache>
                <c:formatCode>General</c:formatCode>
                <c:ptCount val="26"/>
                <c:pt idx="0">
                  <c:v>-0.5</c:v>
                </c:pt>
                <c:pt idx="1">
                  <c:v>-0.17637640824031031</c:v>
                </c:pt>
                <c:pt idx="2">
                  <c:v>0.10535429186200229</c:v>
                </c:pt>
                <c:pt idx="3">
                  <c:v>0.35061511153388225</c:v>
                </c:pt>
                <c:pt idx="4">
                  <c:v>0.56412705625370618</c:v>
                </c:pt>
                <c:pt idx="5">
                  <c:v>0.75</c:v>
                </c:pt>
                <c:pt idx="6">
                  <c:v>0.91181179587984484</c:v>
                </c:pt>
                <c:pt idx="7">
                  <c:v>1.0526771459310011</c:v>
                </c:pt>
                <c:pt idx="8">
                  <c:v>1.175307555766941</c:v>
                </c:pt>
                <c:pt idx="9">
                  <c:v>1.2820635281268531</c:v>
                </c:pt>
                <c:pt idx="10">
                  <c:v>1.375</c:v>
                </c:pt>
                <c:pt idx="11">
                  <c:v>1.4559058979399224</c:v>
                </c:pt>
                <c:pt idx="12">
                  <c:v>1.5263385729655006</c:v>
                </c:pt>
                <c:pt idx="13">
                  <c:v>1.5876537778834705</c:v>
                </c:pt>
                <c:pt idx="14">
                  <c:v>1.6410317640634264</c:v>
                </c:pt>
                <c:pt idx="15">
                  <c:v>1.6875</c:v>
                </c:pt>
                <c:pt idx="16">
                  <c:v>1.7279529489699612</c:v>
                </c:pt>
                <c:pt idx="17">
                  <c:v>1.7631692864827504</c:v>
                </c:pt>
                <c:pt idx="18">
                  <c:v>1.7938268889417353</c:v>
                </c:pt>
                <c:pt idx="19">
                  <c:v>1.8205158820317133</c:v>
                </c:pt>
                <c:pt idx="20">
                  <c:v>1.84375</c:v>
                </c:pt>
                <c:pt idx="21">
                  <c:v>1.8639764744849805</c:v>
                </c:pt>
                <c:pt idx="22">
                  <c:v>1.8815846432413752</c:v>
                </c:pt>
                <c:pt idx="23">
                  <c:v>1.8969134444708675</c:v>
                </c:pt>
                <c:pt idx="24">
                  <c:v>1.9102579410158567</c:v>
                </c:pt>
                <c:pt idx="25">
                  <c:v>1.921875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60-4A13-BBF9-C82E717A0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633640"/>
        <c:axId val="920642168"/>
      </c:scatterChart>
      <c:valAx>
        <c:axId val="920633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642168"/>
        <c:crosses val="autoZero"/>
        <c:crossBetween val="midCat"/>
      </c:valAx>
      <c:valAx>
        <c:axId val="92064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633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Logistic curve y = 1/(2+3(0.4</a:t>
            </a:r>
            <a:r>
              <a:rPr lang="en-GB" baseline="30000"/>
              <a:t>x</a:t>
            </a:r>
            <a:r>
              <a:rPr lang="en-GB"/>
              <a:t>))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'Fig..'!$AK$5:$AK$40</c:f>
              <c:numCache>
                <c:formatCode>General</c:formatCode>
                <c:ptCount val="36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0.60000000000000009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1.5999999999999999</c:v>
                </c:pt>
                <c:pt idx="19">
                  <c:v>1.7999999999999998</c:v>
                </c:pt>
                <c:pt idx="20">
                  <c:v>1.9999999999999998</c:v>
                </c:pt>
                <c:pt idx="21">
                  <c:v>2.1999999999999997</c:v>
                </c:pt>
                <c:pt idx="22">
                  <c:v>2.4</c:v>
                </c:pt>
                <c:pt idx="23">
                  <c:v>2.6</c:v>
                </c:pt>
                <c:pt idx="24">
                  <c:v>2.8000000000000003</c:v>
                </c:pt>
                <c:pt idx="25">
                  <c:v>3.0000000000000004</c:v>
                </c:pt>
                <c:pt idx="26">
                  <c:v>3.2000000000000006</c:v>
                </c:pt>
                <c:pt idx="27">
                  <c:v>3.4000000000000008</c:v>
                </c:pt>
                <c:pt idx="28">
                  <c:v>3.600000000000001</c:v>
                </c:pt>
                <c:pt idx="29">
                  <c:v>3.8000000000000012</c:v>
                </c:pt>
                <c:pt idx="30">
                  <c:v>4.0000000000000009</c:v>
                </c:pt>
                <c:pt idx="31">
                  <c:v>4.2000000000000011</c:v>
                </c:pt>
                <c:pt idx="32">
                  <c:v>4.4000000000000012</c:v>
                </c:pt>
                <c:pt idx="33">
                  <c:v>4.6000000000000014</c:v>
                </c:pt>
                <c:pt idx="34">
                  <c:v>4.8000000000000016</c:v>
                </c:pt>
                <c:pt idx="35">
                  <c:v>5.0000000000000018</c:v>
                </c:pt>
              </c:numCache>
            </c:numRef>
          </c:xVal>
          <c:yVal>
            <c:numRef>
              <c:f>'Fig..'!$AL$5:$AL$40</c:f>
              <c:numCache>
                <c:formatCode>General</c:formatCode>
                <c:ptCount val="36"/>
                <c:pt idx="0">
                  <c:v>4.8192771084337359E-2</c:v>
                </c:pt>
                <c:pt idx="1">
                  <c:v>5.6784715491914016E-2</c:v>
                </c:pt>
                <c:pt idx="2">
                  <c:v>6.6682377883278104E-2</c:v>
                </c:pt>
                <c:pt idx="3">
                  <c:v>7.800160332641029E-2</c:v>
                </c:pt>
                <c:pt idx="4">
                  <c:v>9.0839447980343019E-2</c:v>
                </c:pt>
                <c:pt idx="5">
                  <c:v>0.10526315789473684</c:v>
                </c:pt>
                <c:pt idx="6">
                  <c:v>0.12129814651169557</c:v>
                </c:pt>
                <c:pt idx="7">
                  <c:v>0.13891616423529488</c:v>
                </c:pt>
                <c:pt idx="8">
                  <c:v>0.15802532270462361</c:v>
                </c:pt>
                <c:pt idx="9">
                  <c:v>0.17846392630186061</c:v>
                </c:pt>
                <c:pt idx="10">
                  <c:v>0.2</c:v>
                </c:pt>
                <c:pt idx="11">
                  <c:v>0.22233785657386126</c:v>
                </c:pt>
                <c:pt idx="12">
                  <c:v>0.24513201346340466</c:v>
                </c:pt>
                <c:pt idx="13">
                  <c:v>0.26800742655553611</c:v>
                </c:pt>
                <c:pt idx="14">
                  <c:v>0.2905836945881472</c:v>
                </c:pt>
                <c:pt idx="15">
                  <c:v>0.3125</c:v>
                </c:pt>
                <c:pt idx="16">
                  <c:v>0.33343738259280487</c:v>
                </c:pt>
                <c:pt idx="17">
                  <c:v>0.35313554911691125</c:v>
                </c:pt>
                <c:pt idx="18">
                  <c:v>0.37140260069995518</c:v>
                </c:pt>
                <c:pt idx="19">
                  <c:v>0.38811743867636633</c:v>
                </c:pt>
                <c:pt idx="20">
                  <c:v>0.40322580645161282</c:v>
                </c:pt>
                <c:pt idx="21">
                  <c:v>0.41673168730581234</c:v>
                </c:pt>
                <c:pt idx="22">
                  <c:v>0.42868603630467128</c:v>
                </c:pt>
                <c:pt idx="23">
                  <c:v>0.43917466430105889</c:v>
                </c:pt>
                <c:pt idx="24">
                  <c:v>0.44830667794007645</c:v>
                </c:pt>
                <c:pt idx="25">
                  <c:v>0.45620437956204374</c:v>
                </c:pt>
                <c:pt idx="26">
                  <c:v>0.46299506913714716</c:v>
                </c:pt>
                <c:pt idx="27">
                  <c:v>0.46880483334292583</c:v>
                </c:pt>
                <c:pt idx="28">
                  <c:v>0.47375417217461263</c:v>
                </c:pt>
                <c:pt idx="29">
                  <c:v>0.47795518767618383</c:v>
                </c:pt>
                <c:pt idx="30">
                  <c:v>0.4815100154083205</c:v>
                </c:pt>
                <c:pt idx="31">
                  <c:v>0.48451018836447757</c:v>
                </c:pt>
                <c:pt idx="32">
                  <c:v>0.48703666111690186</c:v>
                </c:pt>
                <c:pt idx="33">
                  <c:v>0.48916027169863924</c:v>
                </c:pt>
                <c:pt idx="34">
                  <c:v>0.49094246919029294</c:v>
                </c:pt>
                <c:pt idx="35">
                  <c:v>0.49243618027103686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1E-40C9-B82F-9B1B77195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786808"/>
        <c:axId val="909786480"/>
      </c:scatterChart>
      <c:valAx>
        <c:axId val="909786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786480"/>
        <c:crosses val="autoZero"/>
        <c:crossBetween val="midCat"/>
      </c:valAx>
      <c:valAx>
        <c:axId val="90978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9786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Gompertz curve y = 2.5(0.3)</a:t>
            </a:r>
            <a:r>
              <a:rPr lang="en-GB" baseline="30000"/>
              <a:t>0.5^x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'Fig..'!$AR$5:$AR$40</c:f>
              <c:numCache>
                <c:formatCode>General</c:formatCode>
                <c:ptCount val="36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0.60000000000000009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1.5999999999999999</c:v>
                </c:pt>
                <c:pt idx="19">
                  <c:v>1.7999999999999998</c:v>
                </c:pt>
                <c:pt idx="20">
                  <c:v>1.9999999999999998</c:v>
                </c:pt>
                <c:pt idx="21">
                  <c:v>2.1999999999999997</c:v>
                </c:pt>
                <c:pt idx="22">
                  <c:v>2.4</c:v>
                </c:pt>
                <c:pt idx="23">
                  <c:v>2.6</c:v>
                </c:pt>
                <c:pt idx="24">
                  <c:v>2.8000000000000003</c:v>
                </c:pt>
                <c:pt idx="25">
                  <c:v>3.0000000000000004</c:v>
                </c:pt>
                <c:pt idx="26">
                  <c:v>3.2000000000000006</c:v>
                </c:pt>
                <c:pt idx="27">
                  <c:v>3.4000000000000008</c:v>
                </c:pt>
                <c:pt idx="28">
                  <c:v>3.600000000000001</c:v>
                </c:pt>
                <c:pt idx="29">
                  <c:v>3.8000000000000012</c:v>
                </c:pt>
                <c:pt idx="30">
                  <c:v>4.0000000000000009</c:v>
                </c:pt>
                <c:pt idx="31">
                  <c:v>4.2000000000000011</c:v>
                </c:pt>
                <c:pt idx="32">
                  <c:v>4.4000000000000012</c:v>
                </c:pt>
                <c:pt idx="33">
                  <c:v>4.6000000000000014</c:v>
                </c:pt>
                <c:pt idx="34">
                  <c:v>4.8000000000000016</c:v>
                </c:pt>
                <c:pt idx="35">
                  <c:v>5.0000000000000018</c:v>
                </c:pt>
              </c:numCache>
            </c:numRef>
          </c:xVal>
          <c:yVal>
            <c:numRef>
              <c:f>'Fig..'!$AS$5:$AS$40</c:f>
              <c:numCache>
                <c:formatCode>General</c:formatCode>
                <c:ptCount val="36"/>
                <c:pt idx="0">
                  <c:v>2.0249999999999997E-2</c:v>
                </c:pt>
                <c:pt idx="1">
                  <c:v>3.7772041982046541E-2</c:v>
                </c:pt>
                <c:pt idx="2">
                  <c:v>6.499322024722004E-2</c:v>
                </c:pt>
                <c:pt idx="3">
                  <c:v>0.10424487841196316</c:v>
                </c:pt>
                <c:pt idx="4">
                  <c:v>0.15728238986836351</c:v>
                </c:pt>
                <c:pt idx="5">
                  <c:v>0.22499999999999998</c:v>
                </c:pt>
                <c:pt idx="6">
                  <c:v>0.30729481765092681</c:v>
                </c:pt>
                <c:pt idx="7">
                  <c:v>0.40309186374578432</c:v>
                </c:pt>
                <c:pt idx="8">
                  <c:v>0.51050190600026923</c:v>
                </c:pt>
                <c:pt idx="9">
                  <c:v>0.62706138030571512</c:v>
                </c:pt>
                <c:pt idx="10">
                  <c:v>0.75</c:v>
                </c:pt>
                <c:pt idx="11">
                  <c:v>0.87649132575703059</c:v>
                </c:pt>
                <c:pt idx="12">
                  <c:v>1.0038573899536034</c:v>
                </c:pt>
                <c:pt idx="13">
                  <c:v>1.1297144617117523</c:v>
                </c:pt>
                <c:pt idx="14">
                  <c:v>1.2520596833874524</c:v>
                </c:pt>
                <c:pt idx="15">
                  <c:v>1.3693063937629151</c:v>
                </c:pt>
                <c:pt idx="16">
                  <c:v>1.4802798094929812</c:v>
                </c:pt>
                <c:pt idx="17">
                  <c:v>1.5841854294507347</c:v>
                </c:pt>
                <c:pt idx="18">
                  <c:v>1.6805612616859225</c:v>
                </c:pt>
                <c:pt idx="19">
                  <c:v>1.7692227695993037</c:v>
                </c:pt>
                <c:pt idx="20">
                  <c:v>1.850207011230713</c:v>
                </c:pt>
                <c:pt idx="21">
                  <c:v>1.9237202301094753</c:v>
                </c:pt>
                <c:pt idx="22">
                  <c:v>1.9900913480608966</c:v>
                </c:pt>
                <c:pt idx="23">
                  <c:v>2.0497324591796868</c:v>
                </c:pt>
                <c:pt idx="24">
                  <c:v>2.1031064937368864</c:v>
                </c:pt>
                <c:pt idx="25">
                  <c:v>2.1507016362286944</c:v>
                </c:pt>
                <c:pt idx="26">
                  <c:v>2.1930117590368021</c:v>
                </c:pt>
                <c:pt idx="27">
                  <c:v>2.2305219949940511</c:v>
                </c:pt>
                <c:pt idx="28">
                  <c:v>2.2636985550088635</c:v>
                </c:pt>
                <c:pt idx="29">
                  <c:v>2.2929819524676196</c:v>
                </c:pt>
                <c:pt idx="30">
                  <c:v>2.3187828899169789</c:v>
                </c:pt>
                <c:pt idx="31">
                  <c:v>2.3414801723678988</c:v>
                </c:pt>
                <c:pt idx="32">
                  <c:v>2.3614201209198518</c:v>
                </c:pt>
                <c:pt idx="33">
                  <c:v>2.3789170619259008</c:v>
                </c:pt>
                <c:pt idx="34">
                  <c:v>2.3942545564682653</c:v>
                </c:pt>
                <c:pt idx="35">
                  <c:v>2.4076871110658145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10-4529-B299-F98B433B4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377400"/>
        <c:axId val="919377728"/>
      </c:scatterChart>
      <c:valAx>
        <c:axId val="919377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77728"/>
        <c:crosses val="autoZero"/>
        <c:crossBetween val="midCat"/>
      </c:valAx>
      <c:valAx>
        <c:axId val="91937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77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Sales Price vs Land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'Example W8.7 M1'!$B$5:$B$24</c:f>
              <c:numCache>
                <c:formatCode>General</c:formatCode>
                <c:ptCount val="20"/>
                <c:pt idx="0">
                  <c:v>68900</c:v>
                </c:pt>
                <c:pt idx="1">
                  <c:v>48500</c:v>
                </c:pt>
                <c:pt idx="2">
                  <c:v>55500</c:v>
                </c:pt>
                <c:pt idx="3">
                  <c:v>62000</c:v>
                </c:pt>
                <c:pt idx="4">
                  <c:v>140000</c:v>
                </c:pt>
                <c:pt idx="5">
                  <c:v>45000</c:v>
                </c:pt>
                <c:pt idx="6">
                  <c:v>115000</c:v>
                </c:pt>
                <c:pt idx="7">
                  <c:v>144000</c:v>
                </c:pt>
                <c:pt idx="8">
                  <c:v>59000</c:v>
                </c:pt>
                <c:pt idx="9">
                  <c:v>47500</c:v>
                </c:pt>
                <c:pt idx="10">
                  <c:v>40500</c:v>
                </c:pt>
                <c:pt idx="11">
                  <c:v>40000</c:v>
                </c:pt>
                <c:pt idx="12">
                  <c:v>135800</c:v>
                </c:pt>
                <c:pt idx="13">
                  <c:v>45500</c:v>
                </c:pt>
                <c:pt idx="14">
                  <c:v>40900</c:v>
                </c:pt>
                <c:pt idx="15">
                  <c:v>80000</c:v>
                </c:pt>
                <c:pt idx="16">
                  <c:v>56000</c:v>
                </c:pt>
                <c:pt idx="17">
                  <c:v>37000</c:v>
                </c:pt>
                <c:pt idx="18">
                  <c:v>50000</c:v>
                </c:pt>
                <c:pt idx="19">
                  <c:v>22400</c:v>
                </c:pt>
              </c:numCache>
            </c:numRef>
          </c:xVal>
          <c:yVal>
            <c:numRef>
              <c:f>'Example W8.7 M1'!$C$5:$C$24</c:f>
              <c:numCache>
                <c:formatCode>General</c:formatCode>
                <c:ptCount val="20"/>
                <c:pt idx="0">
                  <c:v>5960</c:v>
                </c:pt>
                <c:pt idx="1">
                  <c:v>9000</c:v>
                </c:pt>
                <c:pt idx="2">
                  <c:v>9500</c:v>
                </c:pt>
                <c:pt idx="3">
                  <c:v>10000</c:v>
                </c:pt>
                <c:pt idx="4">
                  <c:v>18000</c:v>
                </c:pt>
                <c:pt idx="5">
                  <c:v>8500</c:v>
                </c:pt>
                <c:pt idx="6">
                  <c:v>15000</c:v>
                </c:pt>
                <c:pt idx="7">
                  <c:v>23000</c:v>
                </c:pt>
                <c:pt idx="8">
                  <c:v>8100</c:v>
                </c:pt>
                <c:pt idx="9">
                  <c:v>9000</c:v>
                </c:pt>
                <c:pt idx="10">
                  <c:v>7300</c:v>
                </c:pt>
                <c:pt idx="11">
                  <c:v>8000</c:v>
                </c:pt>
                <c:pt idx="12">
                  <c:v>20000</c:v>
                </c:pt>
                <c:pt idx="13">
                  <c:v>8000</c:v>
                </c:pt>
                <c:pt idx="14">
                  <c:v>8000</c:v>
                </c:pt>
                <c:pt idx="15">
                  <c:v>10500</c:v>
                </c:pt>
                <c:pt idx="16">
                  <c:v>4000</c:v>
                </c:pt>
                <c:pt idx="17">
                  <c:v>4500</c:v>
                </c:pt>
                <c:pt idx="18">
                  <c:v>3400</c:v>
                </c:pt>
                <c:pt idx="19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AC-4F4C-9BD4-8FAE76DC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941248"/>
        <c:axId val="876944856"/>
      </c:scatterChart>
      <c:valAx>
        <c:axId val="876941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Land Value 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944856"/>
        <c:crosses val="autoZero"/>
        <c:crossBetween val="midCat"/>
      </c:valAx>
      <c:valAx>
        <c:axId val="87694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Sales Price (Y)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941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Sales Price vs Home Improvements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'Example W8.7 M1'!$B$5:$B$24</c:f>
              <c:numCache>
                <c:formatCode>General</c:formatCode>
                <c:ptCount val="20"/>
                <c:pt idx="0">
                  <c:v>68900</c:v>
                </c:pt>
                <c:pt idx="1">
                  <c:v>48500</c:v>
                </c:pt>
                <c:pt idx="2">
                  <c:v>55500</c:v>
                </c:pt>
                <c:pt idx="3">
                  <c:v>62000</c:v>
                </c:pt>
                <c:pt idx="4">
                  <c:v>140000</c:v>
                </c:pt>
                <c:pt idx="5">
                  <c:v>45000</c:v>
                </c:pt>
                <c:pt idx="6">
                  <c:v>115000</c:v>
                </c:pt>
                <c:pt idx="7">
                  <c:v>144000</c:v>
                </c:pt>
                <c:pt idx="8">
                  <c:v>59000</c:v>
                </c:pt>
                <c:pt idx="9">
                  <c:v>47500</c:v>
                </c:pt>
                <c:pt idx="10">
                  <c:v>40500</c:v>
                </c:pt>
                <c:pt idx="11">
                  <c:v>40000</c:v>
                </c:pt>
                <c:pt idx="12">
                  <c:v>135800</c:v>
                </c:pt>
                <c:pt idx="13">
                  <c:v>45500</c:v>
                </c:pt>
                <c:pt idx="14">
                  <c:v>40900</c:v>
                </c:pt>
                <c:pt idx="15">
                  <c:v>80000</c:v>
                </c:pt>
                <c:pt idx="16">
                  <c:v>56000</c:v>
                </c:pt>
                <c:pt idx="17">
                  <c:v>37000</c:v>
                </c:pt>
                <c:pt idx="18">
                  <c:v>50000</c:v>
                </c:pt>
                <c:pt idx="19">
                  <c:v>22400</c:v>
                </c:pt>
              </c:numCache>
            </c:numRef>
          </c:xVal>
          <c:yVal>
            <c:numRef>
              <c:f>'Example W8.7 M1'!$D$5:$D$24</c:f>
              <c:numCache>
                <c:formatCode>General</c:formatCode>
                <c:ptCount val="20"/>
                <c:pt idx="0">
                  <c:v>44967</c:v>
                </c:pt>
                <c:pt idx="1">
                  <c:v>27860</c:v>
                </c:pt>
                <c:pt idx="2">
                  <c:v>31439</c:v>
                </c:pt>
                <c:pt idx="3">
                  <c:v>39592</c:v>
                </c:pt>
                <c:pt idx="4">
                  <c:v>72827</c:v>
                </c:pt>
                <c:pt idx="5">
                  <c:v>27317</c:v>
                </c:pt>
                <c:pt idx="6">
                  <c:v>60000</c:v>
                </c:pt>
                <c:pt idx="7">
                  <c:v>65000</c:v>
                </c:pt>
                <c:pt idx="8">
                  <c:v>39117</c:v>
                </c:pt>
                <c:pt idx="9">
                  <c:v>29349</c:v>
                </c:pt>
                <c:pt idx="10">
                  <c:v>40166</c:v>
                </c:pt>
                <c:pt idx="11">
                  <c:v>31679</c:v>
                </c:pt>
                <c:pt idx="12">
                  <c:v>75000</c:v>
                </c:pt>
                <c:pt idx="13">
                  <c:v>23454</c:v>
                </c:pt>
                <c:pt idx="14">
                  <c:v>20897</c:v>
                </c:pt>
                <c:pt idx="15">
                  <c:v>56248</c:v>
                </c:pt>
                <c:pt idx="16">
                  <c:v>20859</c:v>
                </c:pt>
                <c:pt idx="17">
                  <c:v>22610</c:v>
                </c:pt>
                <c:pt idx="18">
                  <c:v>35948</c:v>
                </c:pt>
                <c:pt idx="19">
                  <c:v>5779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7-419D-BDA5-34D372391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002584"/>
        <c:axId val="877003568"/>
      </c:scatterChart>
      <c:valAx>
        <c:axId val="877002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Home Improvements 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003568"/>
        <c:crosses val="autoZero"/>
        <c:crossBetween val="midCat"/>
      </c:valAx>
      <c:valAx>
        <c:axId val="87700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Sales</a:t>
                </a:r>
                <a:r>
                  <a:rPr lang="en-GB" baseline="0"/>
                  <a:t> Price (Y)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7002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175260</xdr:rowOff>
    </xdr:from>
    <xdr:to>
      <xdr:col>7</xdr:col>
      <xdr:colOff>198120</xdr:colOff>
      <xdr:row>45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270B00-43BE-404E-BE18-325094C09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243840</xdr:colOff>
      <xdr:row>31</xdr:row>
      <xdr:rowOff>76200</xdr:rowOff>
    </xdr:from>
    <xdr:to>
      <xdr:col>13</xdr:col>
      <xdr:colOff>487680</xdr:colOff>
      <xdr:row>46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637833-2205-4BFC-A8E8-D0310A15B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609600</xdr:colOff>
      <xdr:row>32</xdr:row>
      <xdr:rowOff>68580</xdr:rowOff>
    </xdr:from>
    <xdr:to>
      <xdr:col>20</xdr:col>
      <xdr:colOff>182880</xdr:colOff>
      <xdr:row>47</xdr:row>
      <xdr:rowOff>68580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890688-45F1-488A-93D5-18D9E41B9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243840</xdr:colOff>
      <xdr:row>32</xdr:row>
      <xdr:rowOff>175260</xdr:rowOff>
    </xdr:from>
    <xdr:to>
      <xdr:col>26</xdr:col>
      <xdr:colOff>441960</xdr:colOff>
      <xdr:row>47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FC71A5-4873-486F-9F74-5492A9D28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601980</xdr:colOff>
      <xdr:row>33</xdr:row>
      <xdr:rowOff>30480</xdr:rowOff>
    </xdr:from>
    <xdr:to>
      <xdr:col>34</xdr:col>
      <xdr:colOff>175260</xdr:colOff>
      <xdr:row>48</xdr:row>
      <xdr:rowOff>30480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FD1BB6-88E9-4D4A-9DAF-8FF9FC546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358140</xdr:colOff>
      <xdr:row>41</xdr:row>
      <xdr:rowOff>0</xdr:rowOff>
    </xdr:from>
    <xdr:to>
      <xdr:col>41</xdr:col>
      <xdr:colOff>556260</xdr:colOff>
      <xdr:row>56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0B04878-1FE2-4FFF-B663-056F4CAEE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281940</xdr:colOff>
      <xdr:row>41</xdr:row>
      <xdr:rowOff>53340</xdr:rowOff>
    </xdr:from>
    <xdr:to>
      <xdr:col>49</xdr:col>
      <xdr:colOff>480060</xdr:colOff>
      <xdr:row>56</xdr:row>
      <xdr:rowOff>53340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9A9071-5F4B-4F71-9591-F1996A165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541020</xdr:colOff>
      <xdr:row>0</xdr:row>
      <xdr:rowOff>167640</xdr:rowOff>
    </xdr:from>
    <xdr:to>
      <xdr:col>14</xdr:col>
      <xdr:colOff>236220</xdr:colOff>
      <xdr:row>15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04195F-600A-4609-BB2D-6F401A677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472440</xdr:colOff>
      <xdr:row>1</xdr:row>
      <xdr:rowOff>15240</xdr:rowOff>
    </xdr:from>
    <xdr:to>
      <xdr:col>22</xdr:col>
      <xdr:colOff>167640</xdr:colOff>
      <xdr:row>15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768BF9-35C7-4612-9BCA-7BA81E567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251460</xdr:colOff>
      <xdr:row>25</xdr:row>
      <xdr:rowOff>144780</xdr:rowOff>
    </xdr:from>
    <xdr:to>
      <xdr:col>16</xdr:col>
      <xdr:colOff>251460</xdr:colOff>
      <xdr:row>35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792BB9-7B9B-4FA4-A648-BE1BCA045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510540</xdr:colOff>
      <xdr:row>25</xdr:row>
      <xdr:rowOff>152400</xdr:rowOff>
    </xdr:from>
    <xdr:to>
      <xdr:col>22</xdr:col>
      <xdr:colOff>510540</xdr:colOff>
      <xdr:row>35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DA5012C-171E-4B04-A046-590396D9B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A62E-8D9A-454D-8D20-9D0C07FDB076}">
  <dimension ref="A1:AS40"/>
  <sheetViews>
    <sheetView topLeftCell="AD1" workbookViewId="0">
      <selection activeCell="BC46" sqref="BC46"/>
    </sheetView>
  </sheetViews>
  <sheetFormatPr defaultColWidth="9.140625" defaultRowHeight="15" x14ac:dyDescent="0.25"/>
  <cols>
    <col min="1" max="7" width="9.140625" style="1"/>
    <col min="8" max="8" width="8.42578125" style="1" customWidth="1"/>
    <col min="9" max="16384" width="9.140625" style="1"/>
  </cols>
  <sheetData>
    <row r="1" spans="1:45" x14ac:dyDescent="0.25">
      <c r="A1" s="1" t="s">
        <v>9</v>
      </c>
    </row>
    <row r="3" spans="1:45" x14ac:dyDescent="0.25">
      <c r="B3" s="1" t="s">
        <v>8</v>
      </c>
      <c r="I3" s="1" t="s">
        <v>7</v>
      </c>
      <c r="P3" s="1" t="s">
        <v>6</v>
      </c>
      <c r="W3" s="1" t="s">
        <v>5</v>
      </c>
      <c r="AD3" s="1" t="s">
        <v>4</v>
      </c>
      <c r="AK3" s="1" t="s">
        <v>3</v>
      </c>
      <c r="AR3" s="1" t="s">
        <v>2</v>
      </c>
    </row>
    <row r="4" spans="1:45" s="2" customFormat="1" x14ac:dyDescent="0.25">
      <c r="B4" s="2" t="s">
        <v>1</v>
      </c>
      <c r="C4" s="2" t="s">
        <v>0</v>
      </c>
      <c r="I4" s="2" t="s">
        <v>1</v>
      </c>
      <c r="J4" s="2" t="s">
        <v>0</v>
      </c>
      <c r="P4" s="2" t="s">
        <v>1</v>
      </c>
      <c r="Q4" s="2" t="s">
        <v>0</v>
      </c>
      <c r="W4" s="2" t="s">
        <v>1</v>
      </c>
      <c r="X4" s="2" t="s">
        <v>0</v>
      </c>
      <c r="AD4" s="2" t="s">
        <v>1</v>
      </c>
      <c r="AE4" s="2" t="s">
        <v>0</v>
      </c>
      <c r="AK4" s="2" t="s">
        <v>1</v>
      </c>
      <c r="AL4" s="2" t="s">
        <v>0</v>
      </c>
      <c r="AR4" s="2" t="s">
        <v>1</v>
      </c>
      <c r="AS4" s="2" t="s">
        <v>0</v>
      </c>
    </row>
    <row r="5" spans="1:45" x14ac:dyDescent="0.25">
      <c r="B5" s="1">
        <v>0</v>
      </c>
      <c r="C5" s="1">
        <f t="shared" ref="C5:C30" si="0">2*B5+4</f>
        <v>4</v>
      </c>
      <c r="I5" s="1">
        <v>0</v>
      </c>
      <c r="J5" s="1">
        <f t="shared" ref="J5:J30" si="1">I5^2+4*I5+2</f>
        <v>2</v>
      </c>
      <c r="P5" s="1">
        <v>0</v>
      </c>
      <c r="W5" s="1">
        <v>0</v>
      </c>
      <c r="X5" s="1">
        <f t="shared" ref="X5:X30" si="2">2.5*(2.5^W5)</f>
        <v>2.5</v>
      </c>
      <c r="AD5" s="1">
        <v>0</v>
      </c>
      <c r="AE5" s="1">
        <f t="shared" ref="AE5:AE30" si="3">2-2.5*(0.5)^AD5</f>
        <v>-0.5</v>
      </c>
      <c r="AK5" s="1">
        <v>-2</v>
      </c>
      <c r="AL5" s="1">
        <f t="shared" ref="AL5:AL40" si="4">1/(2+3*(0.4)^AK5)</f>
        <v>4.8192771084337359E-2</v>
      </c>
      <c r="AR5" s="1">
        <v>-2</v>
      </c>
      <c r="AS5" s="1">
        <f t="shared" ref="AS5:AS40" si="5">2.5*(0.3)^(0.5^AR5)</f>
        <v>2.0249999999999997E-2</v>
      </c>
    </row>
    <row r="6" spans="1:45" x14ac:dyDescent="0.25">
      <c r="B6" s="1">
        <v>0.2</v>
      </c>
      <c r="C6" s="1">
        <f t="shared" si="0"/>
        <v>4.4000000000000004</v>
      </c>
      <c r="I6" s="1">
        <v>0.2</v>
      </c>
      <c r="J6" s="1">
        <f t="shared" si="1"/>
        <v>2.84</v>
      </c>
      <c r="P6" s="1">
        <v>0.2</v>
      </c>
      <c r="Q6" s="1">
        <f t="shared" ref="Q6:Q30" si="6">4/P6</f>
        <v>20</v>
      </c>
      <c r="W6" s="1">
        <v>0.2</v>
      </c>
      <c r="X6" s="1">
        <f t="shared" si="2"/>
        <v>3.0028110849535783</v>
      </c>
      <c r="AD6" s="1">
        <v>0.2</v>
      </c>
      <c r="AE6" s="1">
        <f t="shared" si="3"/>
        <v>-0.17637640824031031</v>
      </c>
      <c r="AK6" s="1">
        <f t="shared" ref="AK6:AK14" si="7">AK5+0.2</f>
        <v>-1.8</v>
      </c>
      <c r="AL6" s="1">
        <f t="shared" si="4"/>
        <v>5.6784715491914016E-2</v>
      </c>
      <c r="AR6" s="1">
        <f t="shared" ref="AR6:AR14" si="8">AR5+0.2</f>
        <v>-1.8</v>
      </c>
      <c r="AS6" s="1">
        <f t="shared" si="5"/>
        <v>3.7772041982046541E-2</v>
      </c>
    </row>
    <row r="7" spans="1:45" x14ac:dyDescent="0.25">
      <c r="B7" s="1">
        <v>0.4</v>
      </c>
      <c r="C7" s="1">
        <f t="shared" si="0"/>
        <v>4.8</v>
      </c>
      <c r="I7" s="1">
        <v>0.4</v>
      </c>
      <c r="J7" s="1">
        <f t="shared" si="1"/>
        <v>3.7600000000000002</v>
      </c>
      <c r="P7" s="1">
        <v>0.4</v>
      </c>
      <c r="Q7" s="1">
        <f t="shared" si="6"/>
        <v>10</v>
      </c>
      <c r="W7" s="1">
        <v>0.4</v>
      </c>
      <c r="X7" s="1">
        <f t="shared" si="2"/>
        <v>3.606749764768034</v>
      </c>
      <c r="AD7" s="1">
        <v>0.4</v>
      </c>
      <c r="AE7" s="1">
        <f t="shared" si="3"/>
        <v>0.10535429186200229</v>
      </c>
      <c r="AK7" s="1">
        <f t="shared" si="7"/>
        <v>-1.6</v>
      </c>
      <c r="AL7" s="1">
        <f t="shared" si="4"/>
        <v>6.6682377883278104E-2</v>
      </c>
      <c r="AR7" s="1">
        <f t="shared" si="8"/>
        <v>-1.6</v>
      </c>
      <c r="AS7" s="1">
        <f t="shared" si="5"/>
        <v>6.499322024722004E-2</v>
      </c>
    </row>
    <row r="8" spans="1:45" x14ac:dyDescent="0.25">
      <c r="B8" s="1">
        <v>0.6</v>
      </c>
      <c r="C8" s="1">
        <f t="shared" si="0"/>
        <v>5.2</v>
      </c>
      <c r="I8" s="1">
        <v>0.6</v>
      </c>
      <c r="J8" s="1">
        <f t="shared" si="1"/>
        <v>4.76</v>
      </c>
      <c r="P8" s="1">
        <v>0.6</v>
      </c>
      <c r="Q8" s="1">
        <f t="shared" si="6"/>
        <v>6.666666666666667</v>
      </c>
      <c r="W8" s="1">
        <v>0.6</v>
      </c>
      <c r="X8" s="1">
        <f t="shared" si="2"/>
        <v>4.3321552697196655</v>
      </c>
      <c r="AD8" s="1">
        <v>0.6</v>
      </c>
      <c r="AE8" s="1">
        <f t="shared" si="3"/>
        <v>0.35061511153388225</v>
      </c>
      <c r="AK8" s="1">
        <f t="shared" si="7"/>
        <v>-1.4000000000000001</v>
      </c>
      <c r="AL8" s="1">
        <f t="shared" si="4"/>
        <v>7.800160332641029E-2</v>
      </c>
      <c r="AR8" s="1">
        <f t="shared" si="8"/>
        <v>-1.4000000000000001</v>
      </c>
      <c r="AS8" s="1">
        <f t="shared" si="5"/>
        <v>0.10424487841196316</v>
      </c>
    </row>
    <row r="9" spans="1:45" x14ac:dyDescent="0.25">
      <c r="B9" s="1">
        <v>0.8</v>
      </c>
      <c r="C9" s="1">
        <f t="shared" si="0"/>
        <v>5.6</v>
      </c>
      <c r="I9" s="1">
        <v>0.8</v>
      </c>
      <c r="J9" s="1">
        <f t="shared" si="1"/>
        <v>5.84</v>
      </c>
      <c r="P9" s="1">
        <v>0.8</v>
      </c>
      <c r="Q9" s="1">
        <f t="shared" si="6"/>
        <v>5</v>
      </c>
      <c r="W9" s="1">
        <v>0.8</v>
      </c>
      <c r="X9" s="1">
        <f t="shared" si="2"/>
        <v>5.2034575462617072</v>
      </c>
      <c r="AD9" s="1">
        <v>0.8</v>
      </c>
      <c r="AE9" s="1">
        <f t="shared" si="3"/>
        <v>0.56412705625370618</v>
      </c>
      <c r="AK9" s="1">
        <f t="shared" si="7"/>
        <v>-1.2000000000000002</v>
      </c>
      <c r="AL9" s="1">
        <f t="shared" si="4"/>
        <v>9.0839447980343019E-2</v>
      </c>
      <c r="AR9" s="1">
        <f t="shared" si="8"/>
        <v>-1.2000000000000002</v>
      </c>
      <c r="AS9" s="1">
        <f t="shared" si="5"/>
        <v>0.15728238986836351</v>
      </c>
    </row>
    <row r="10" spans="1:45" x14ac:dyDescent="0.25">
      <c r="B10" s="1">
        <v>1</v>
      </c>
      <c r="C10" s="1">
        <f t="shared" si="0"/>
        <v>6</v>
      </c>
      <c r="I10" s="1">
        <v>1</v>
      </c>
      <c r="J10" s="1">
        <f t="shared" si="1"/>
        <v>7</v>
      </c>
      <c r="P10" s="1">
        <v>1</v>
      </c>
      <c r="Q10" s="1">
        <f t="shared" si="6"/>
        <v>4</v>
      </c>
      <c r="W10" s="1">
        <v>1</v>
      </c>
      <c r="X10" s="1">
        <f t="shared" si="2"/>
        <v>6.25</v>
      </c>
      <c r="AD10" s="1">
        <v>1</v>
      </c>
      <c r="AE10" s="1">
        <f t="shared" si="3"/>
        <v>0.75</v>
      </c>
      <c r="AK10" s="1">
        <f t="shared" si="7"/>
        <v>-1.0000000000000002</v>
      </c>
      <c r="AL10" s="1">
        <f t="shared" si="4"/>
        <v>0.10526315789473684</v>
      </c>
      <c r="AR10" s="1">
        <f t="shared" si="8"/>
        <v>-1.0000000000000002</v>
      </c>
      <c r="AS10" s="1">
        <f t="shared" si="5"/>
        <v>0.22499999999999998</v>
      </c>
    </row>
    <row r="11" spans="1:45" x14ac:dyDescent="0.25">
      <c r="B11" s="1">
        <v>1.2</v>
      </c>
      <c r="C11" s="1">
        <f t="shared" si="0"/>
        <v>6.4</v>
      </c>
      <c r="I11" s="1">
        <v>1.2</v>
      </c>
      <c r="J11" s="1">
        <f t="shared" si="1"/>
        <v>8.24</v>
      </c>
      <c r="P11" s="1">
        <v>1.2</v>
      </c>
      <c r="Q11" s="1">
        <f t="shared" si="6"/>
        <v>3.3333333333333335</v>
      </c>
      <c r="W11" s="1">
        <v>1.2</v>
      </c>
      <c r="X11" s="1">
        <f t="shared" si="2"/>
        <v>7.5070277123839455</v>
      </c>
      <c r="AD11" s="1">
        <v>1.2</v>
      </c>
      <c r="AE11" s="1">
        <f t="shared" si="3"/>
        <v>0.91181179587984484</v>
      </c>
      <c r="AK11" s="1">
        <f t="shared" si="7"/>
        <v>-0.80000000000000027</v>
      </c>
      <c r="AL11" s="1">
        <f t="shared" si="4"/>
        <v>0.12129814651169557</v>
      </c>
      <c r="AR11" s="1">
        <f t="shared" si="8"/>
        <v>-0.80000000000000027</v>
      </c>
      <c r="AS11" s="1">
        <f t="shared" si="5"/>
        <v>0.30729481765092681</v>
      </c>
    </row>
    <row r="12" spans="1:45" x14ac:dyDescent="0.25">
      <c r="B12" s="1">
        <v>1.4</v>
      </c>
      <c r="C12" s="1">
        <f t="shared" si="0"/>
        <v>6.8</v>
      </c>
      <c r="I12" s="1">
        <v>1.4</v>
      </c>
      <c r="J12" s="1">
        <f t="shared" si="1"/>
        <v>9.5599999999999987</v>
      </c>
      <c r="P12" s="1">
        <v>1.4</v>
      </c>
      <c r="Q12" s="1">
        <f t="shared" si="6"/>
        <v>2.8571428571428572</v>
      </c>
      <c r="W12" s="1">
        <v>1.4</v>
      </c>
      <c r="X12" s="1">
        <f t="shared" si="2"/>
        <v>9.0168744119200834</v>
      </c>
      <c r="AD12" s="1">
        <v>1.4</v>
      </c>
      <c r="AE12" s="1">
        <f t="shared" si="3"/>
        <v>1.0526771459310011</v>
      </c>
      <c r="AK12" s="1">
        <f t="shared" si="7"/>
        <v>-0.60000000000000031</v>
      </c>
      <c r="AL12" s="1">
        <f t="shared" si="4"/>
        <v>0.13891616423529488</v>
      </c>
      <c r="AR12" s="1">
        <f t="shared" si="8"/>
        <v>-0.60000000000000031</v>
      </c>
      <c r="AS12" s="1">
        <f t="shared" si="5"/>
        <v>0.40309186374578432</v>
      </c>
    </row>
    <row r="13" spans="1:45" x14ac:dyDescent="0.25">
      <c r="B13" s="1">
        <v>1.6</v>
      </c>
      <c r="C13" s="1">
        <f t="shared" si="0"/>
        <v>7.2</v>
      </c>
      <c r="I13" s="1">
        <v>1.6</v>
      </c>
      <c r="J13" s="1">
        <f t="shared" si="1"/>
        <v>10.96</v>
      </c>
      <c r="P13" s="1">
        <v>1.6</v>
      </c>
      <c r="Q13" s="1">
        <f t="shared" si="6"/>
        <v>2.5</v>
      </c>
      <c r="W13" s="1">
        <v>1.6</v>
      </c>
      <c r="X13" s="1">
        <f t="shared" si="2"/>
        <v>10.830388174299163</v>
      </c>
      <c r="AD13" s="1">
        <v>1.6</v>
      </c>
      <c r="AE13" s="1">
        <f t="shared" si="3"/>
        <v>1.175307555766941</v>
      </c>
      <c r="AK13" s="1">
        <f t="shared" si="7"/>
        <v>-0.4000000000000003</v>
      </c>
      <c r="AL13" s="1">
        <f t="shared" si="4"/>
        <v>0.15802532270462361</v>
      </c>
      <c r="AR13" s="1">
        <f t="shared" si="8"/>
        <v>-0.4000000000000003</v>
      </c>
      <c r="AS13" s="1">
        <f t="shared" si="5"/>
        <v>0.51050190600026923</v>
      </c>
    </row>
    <row r="14" spans="1:45" x14ac:dyDescent="0.25">
      <c r="B14" s="1">
        <v>1.8</v>
      </c>
      <c r="C14" s="1">
        <f t="shared" si="0"/>
        <v>7.6</v>
      </c>
      <c r="I14" s="1">
        <v>1.8</v>
      </c>
      <c r="J14" s="1">
        <f t="shared" si="1"/>
        <v>12.440000000000001</v>
      </c>
      <c r="P14" s="1">
        <v>1.8</v>
      </c>
      <c r="Q14" s="1">
        <f t="shared" si="6"/>
        <v>2.2222222222222223</v>
      </c>
      <c r="W14" s="1">
        <v>1.8</v>
      </c>
      <c r="X14" s="1">
        <f t="shared" si="2"/>
        <v>13.008643865654268</v>
      </c>
      <c r="AD14" s="1">
        <v>1.8</v>
      </c>
      <c r="AE14" s="1">
        <f t="shared" si="3"/>
        <v>1.2820635281268531</v>
      </c>
      <c r="AK14" s="1">
        <f t="shared" si="7"/>
        <v>-0.20000000000000029</v>
      </c>
      <c r="AL14" s="1">
        <f t="shared" si="4"/>
        <v>0.17846392630186061</v>
      </c>
      <c r="AR14" s="1">
        <f t="shared" si="8"/>
        <v>-0.20000000000000029</v>
      </c>
      <c r="AS14" s="1">
        <f t="shared" si="5"/>
        <v>0.62706138030571512</v>
      </c>
    </row>
    <row r="15" spans="1:45" x14ac:dyDescent="0.25">
      <c r="B15" s="1">
        <v>2</v>
      </c>
      <c r="C15" s="1">
        <f t="shared" si="0"/>
        <v>8</v>
      </c>
      <c r="I15" s="1">
        <v>2</v>
      </c>
      <c r="J15" s="1">
        <f t="shared" si="1"/>
        <v>14</v>
      </c>
      <c r="P15" s="1">
        <v>2</v>
      </c>
      <c r="Q15" s="1">
        <f t="shared" si="6"/>
        <v>2</v>
      </c>
      <c r="W15" s="1">
        <v>2</v>
      </c>
      <c r="X15" s="1">
        <f t="shared" si="2"/>
        <v>15.625</v>
      </c>
      <c r="AD15" s="1">
        <v>2</v>
      </c>
      <c r="AE15" s="1">
        <f t="shared" si="3"/>
        <v>1.375</v>
      </c>
      <c r="AK15" s="1">
        <v>0</v>
      </c>
      <c r="AL15" s="1">
        <f t="shared" si="4"/>
        <v>0.2</v>
      </c>
      <c r="AR15" s="1">
        <v>0</v>
      </c>
      <c r="AS15" s="1">
        <f t="shared" si="5"/>
        <v>0.75</v>
      </c>
    </row>
    <row r="16" spans="1:45" x14ac:dyDescent="0.25">
      <c r="B16" s="1">
        <v>2.2000000000000002</v>
      </c>
      <c r="C16" s="1">
        <f t="shared" si="0"/>
        <v>8.4</v>
      </c>
      <c r="I16" s="1">
        <v>2.2000000000000002</v>
      </c>
      <c r="J16" s="1">
        <f t="shared" si="1"/>
        <v>15.64</v>
      </c>
      <c r="P16" s="1">
        <v>2.2000000000000002</v>
      </c>
      <c r="Q16" s="1">
        <f t="shared" si="6"/>
        <v>1.8181818181818181</v>
      </c>
      <c r="W16" s="1">
        <v>2.2000000000000002</v>
      </c>
      <c r="X16" s="1">
        <f t="shared" si="2"/>
        <v>18.767569280959869</v>
      </c>
      <c r="AD16" s="1">
        <v>2.2000000000000002</v>
      </c>
      <c r="AE16" s="1">
        <f t="shared" si="3"/>
        <v>1.4559058979399224</v>
      </c>
      <c r="AK16" s="1">
        <f t="shared" ref="AK16:AK40" si="9">AK15+0.2</f>
        <v>0.2</v>
      </c>
      <c r="AL16" s="1">
        <f t="shared" si="4"/>
        <v>0.22233785657386126</v>
      </c>
      <c r="AR16" s="1">
        <f t="shared" ref="AR16:AR40" si="10">AR15+0.2</f>
        <v>0.2</v>
      </c>
      <c r="AS16" s="1">
        <f t="shared" si="5"/>
        <v>0.87649132575703059</v>
      </c>
    </row>
    <row r="17" spans="2:45" x14ac:dyDescent="0.25">
      <c r="B17" s="1">
        <v>2.4</v>
      </c>
      <c r="C17" s="1">
        <f t="shared" si="0"/>
        <v>8.8000000000000007</v>
      </c>
      <c r="I17" s="1">
        <v>2.4</v>
      </c>
      <c r="J17" s="1">
        <f t="shared" si="1"/>
        <v>17.36</v>
      </c>
      <c r="P17" s="1">
        <v>2.4</v>
      </c>
      <c r="Q17" s="1">
        <f t="shared" si="6"/>
        <v>1.6666666666666667</v>
      </c>
      <c r="W17" s="1">
        <v>2.4</v>
      </c>
      <c r="X17" s="1">
        <f t="shared" si="2"/>
        <v>22.542186029800217</v>
      </c>
      <c r="AD17" s="1">
        <v>2.4</v>
      </c>
      <c r="AE17" s="1">
        <f t="shared" si="3"/>
        <v>1.5263385729655006</v>
      </c>
      <c r="AK17" s="1">
        <f t="shared" si="9"/>
        <v>0.4</v>
      </c>
      <c r="AL17" s="1">
        <f t="shared" si="4"/>
        <v>0.24513201346340466</v>
      </c>
      <c r="AR17" s="1">
        <f t="shared" si="10"/>
        <v>0.4</v>
      </c>
      <c r="AS17" s="1">
        <f t="shared" si="5"/>
        <v>1.0038573899536034</v>
      </c>
    </row>
    <row r="18" spans="2:45" x14ac:dyDescent="0.25">
      <c r="B18" s="1">
        <v>2.6</v>
      </c>
      <c r="C18" s="1">
        <f t="shared" si="0"/>
        <v>9.1999999999999993</v>
      </c>
      <c r="I18" s="1">
        <v>2.6</v>
      </c>
      <c r="J18" s="1">
        <f t="shared" si="1"/>
        <v>19.16</v>
      </c>
      <c r="P18" s="1">
        <v>2.6</v>
      </c>
      <c r="Q18" s="1">
        <f t="shared" si="6"/>
        <v>1.5384615384615383</v>
      </c>
      <c r="W18" s="1">
        <v>2.6</v>
      </c>
      <c r="X18" s="1">
        <f t="shared" si="2"/>
        <v>27.075970435747905</v>
      </c>
      <c r="AD18" s="1">
        <v>2.6</v>
      </c>
      <c r="AE18" s="1">
        <f t="shared" si="3"/>
        <v>1.5876537778834705</v>
      </c>
      <c r="AK18" s="1">
        <f t="shared" si="9"/>
        <v>0.60000000000000009</v>
      </c>
      <c r="AL18" s="1">
        <f t="shared" si="4"/>
        <v>0.26800742655553611</v>
      </c>
      <c r="AR18" s="1">
        <f t="shared" si="10"/>
        <v>0.60000000000000009</v>
      </c>
      <c r="AS18" s="1">
        <f t="shared" si="5"/>
        <v>1.1297144617117523</v>
      </c>
    </row>
    <row r="19" spans="2:45" x14ac:dyDescent="0.25">
      <c r="B19" s="1">
        <v>2.8</v>
      </c>
      <c r="C19" s="1">
        <f t="shared" si="0"/>
        <v>9.6</v>
      </c>
      <c r="I19" s="1">
        <v>2.8</v>
      </c>
      <c r="J19" s="1">
        <f t="shared" si="1"/>
        <v>21.04</v>
      </c>
      <c r="P19" s="1">
        <v>2.8</v>
      </c>
      <c r="Q19" s="1">
        <f t="shared" si="6"/>
        <v>1.4285714285714286</v>
      </c>
      <c r="W19" s="1">
        <v>2.8</v>
      </c>
      <c r="X19" s="1">
        <f t="shared" si="2"/>
        <v>32.521609664135667</v>
      </c>
      <c r="AD19" s="1">
        <v>2.8</v>
      </c>
      <c r="AE19" s="1">
        <f t="shared" si="3"/>
        <v>1.6410317640634264</v>
      </c>
      <c r="AK19" s="1">
        <f t="shared" si="9"/>
        <v>0.8</v>
      </c>
      <c r="AL19" s="1">
        <f t="shared" si="4"/>
        <v>0.2905836945881472</v>
      </c>
      <c r="AR19" s="1">
        <f t="shared" si="10"/>
        <v>0.8</v>
      </c>
      <c r="AS19" s="1">
        <f t="shared" si="5"/>
        <v>1.2520596833874524</v>
      </c>
    </row>
    <row r="20" spans="2:45" x14ac:dyDescent="0.25">
      <c r="B20" s="1">
        <v>3</v>
      </c>
      <c r="C20" s="1">
        <f t="shared" si="0"/>
        <v>10</v>
      </c>
      <c r="I20" s="1">
        <v>3</v>
      </c>
      <c r="J20" s="1">
        <f t="shared" si="1"/>
        <v>23</v>
      </c>
      <c r="P20" s="1">
        <v>3</v>
      </c>
      <c r="Q20" s="1">
        <f t="shared" si="6"/>
        <v>1.3333333333333333</v>
      </c>
      <c r="W20" s="1">
        <v>3</v>
      </c>
      <c r="X20" s="1">
        <f t="shared" si="2"/>
        <v>39.0625</v>
      </c>
      <c r="AD20" s="1">
        <v>3</v>
      </c>
      <c r="AE20" s="1">
        <f t="shared" si="3"/>
        <v>1.6875</v>
      </c>
      <c r="AK20" s="1">
        <f t="shared" si="9"/>
        <v>1</v>
      </c>
      <c r="AL20" s="1">
        <f t="shared" si="4"/>
        <v>0.3125</v>
      </c>
      <c r="AR20" s="1">
        <f t="shared" si="10"/>
        <v>1</v>
      </c>
      <c r="AS20" s="1">
        <f t="shared" si="5"/>
        <v>1.3693063937629151</v>
      </c>
    </row>
    <row r="21" spans="2:45" x14ac:dyDescent="0.25">
      <c r="B21" s="1">
        <v>3.2</v>
      </c>
      <c r="C21" s="1">
        <f t="shared" si="0"/>
        <v>10.4</v>
      </c>
      <c r="I21" s="1">
        <v>3.2</v>
      </c>
      <c r="J21" s="1">
        <f t="shared" si="1"/>
        <v>25.040000000000003</v>
      </c>
      <c r="P21" s="1">
        <v>3.2</v>
      </c>
      <c r="Q21" s="1">
        <f t="shared" si="6"/>
        <v>1.25</v>
      </c>
      <c r="W21" s="1">
        <v>3.2</v>
      </c>
      <c r="X21" s="1">
        <f t="shared" si="2"/>
        <v>46.918923202399682</v>
      </c>
      <c r="AD21" s="1">
        <v>3.2</v>
      </c>
      <c r="AE21" s="1">
        <f t="shared" si="3"/>
        <v>1.7279529489699612</v>
      </c>
      <c r="AK21" s="1">
        <f t="shared" si="9"/>
        <v>1.2</v>
      </c>
      <c r="AL21" s="1">
        <f t="shared" si="4"/>
        <v>0.33343738259280487</v>
      </c>
      <c r="AR21" s="1">
        <f t="shared" si="10"/>
        <v>1.2</v>
      </c>
      <c r="AS21" s="1">
        <f t="shared" si="5"/>
        <v>1.4802798094929812</v>
      </c>
    </row>
    <row r="22" spans="2:45" x14ac:dyDescent="0.25">
      <c r="B22" s="1">
        <v>3.4</v>
      </c>
      <c r="C22" s="1">
        <f t="shared" si="0"/>
        <v>10.8</v>
      </c>
      <c r="I22" s="1">
        <v>3.4</v>
      </c>
      <c r="J22" s="1">
        <f t="shared" si="1"/>
        <v>27.159999999999997</v>
      </c>
      <c r="P22" s="1">
        <v>3.4</v>
      </c>
      <c r="Q22" s="1">
        <f t="shared" si="6"/>
        <v>1.1764705882352942</v>
      </c>
      <c r="W22" s="1">
        <v>3.4</v>
      </c>
      <c r="X22" s="1">
        <f t="shared" si="2"/>
        <v>56.355465074500543</v>
      </c>
      <c r="AD22" s="1">
        <v>3.4</v>
      </c>
      <c r="AE22" s="1">
        <f t="shared" si="3"/>
        <v>1.7631692864827504</v>
      </c>
      <c r="AK22" s="1">
        <f t="shared" si="9"/>
        <v>1.4</v>
      </c>
      <c r="AL22" s="1">
        <f t="shared" si="4"/>
        <v>0.35313554911691125</v>
      </c>
      <c r="AR22" s="1">
        <f t="shared" si="10"/>
        <v>1.4</v>
      </c>
      <c r="AS22" s="1">
        <f t="shared" si="5"/>
        <v>1.5841854294507347</v>
      </c>
    </row>
    <row r="23" spans="2:45" x14ac:dyDescent="0.25">
      <c r="B23" s="1">
        <v>3.6</v>
      </c>
      <c r="C23" s="1">
        <f t="shared" si="0"/>
        <v>11.2</v>
      </c>
      <c r="I23" s="1">
        <v>3.6</v>
      </c>
      <c r="J23" s="1">
        <f t="shared" si="1"/>
        <v>29.36</v>
      </c>
      <c r="P23" s="1">
        <v>3.6</v>
      </c>
      <c r="Q23" s="1">
        <f t="shared" si="6"/>
        <v>1.1111111111111112</v>
      </c>
      <c r="W23" s="1">
        <v>3.6</v>
      </c>
      <c r="X23" s="1">
        <f t="shared" si="2"/>
        <v>67.689926089369777</v>
      </c>
      <c r="AD23" s="1">
        <v>3.6</v>
      </c>
      <c r="AE23" s="1">
        <f t="shared" si="3"/>
        <v>1.7938268889417353</v>
      </c>
      <c r="AK23" s="1">
        <f t="shared" si="9"/>
        <v>1.5999999999999999</v>
      </c>
      <c r="AL23" s="1">
        <f t="shared" si="4"/>
        <v>0.37140260069995518</v>
      </c>
      <c r="AR23" s="1">
        <f t="shared" si="10"/>
        <v>1.5999999999999999</v>
      </c>
      <c r="AS23" s="1">
        <f t="shared" si="5"/>
        <v>1.6805612616859225</v>
      </c>
    </row>
    <row r="24" spans="2:45" x14ac:dyDescent="0.25">
      <c r="B24" s="1">
        <v>3.8</v>
      </c>
      <c r="C24" s="1">
        <f t="shared" si="0"/>
        <v>11.6</v>
      </c>
      <c r="I24" s="1">
        <v>3.8</v>
      </c>
      <c r="J24" s="1">
        <f t="shared" si="1"/>
        <v>31.64</v>
      </c>
      <c r="P24" s="1">
        <v>3.8</v>
      </c>
      <c r="Q24" s="1">
        <f t="shared" si="6"/>
        <v>1.0526315789473684</v>
      </c>
      <c r="W24" s="1">
        <v>3.8</v>
      </c>
      <c r="X24" s="1">
        <f t="shared" si="2"/>
        <v>81.304024160339168</v>
      </c>
      <c r="AD24" s="1">
        <v>3.8</v>
      </c>
      <c r="AE24" s="1">
        <f t="shared" si="3"/>
        <v>1.8205158820317133</v>
      </c>
      <c r="AK24" s="1">
        <f t="shared" si="9"/>
        <v>1.7999999999999998</v>
      </c>
      <c r="AL24" s="1">
        <f t="shared" si="4"/>
        <v>0.38811743867636633</v>
      </c>
      <c r="AR24" s="1">
        <f t="shared" si="10"/>
        <v>1.7999999999999998</v>
      </c>
      <c r="AS24" s="1">
        <f t="shared" si="5"/>
        <v>1.7692227695993037</v>
      </c>
    </row>
    <row r="25" spans="2:45" x14ac:dyDescent="0.25">
      <c r="B25" s="1">
        <v>4</v>
      </c>
      <c r="C25" s="1">
        <f t="shared" si="0"/>
        <v>12</v>
      </c>
      <c r="I25" s="1">
        <v>4</v>
      </c>
      <c r="J25" s="1">
        <f t="shared" si="1"/>
        <v>34</v>
      </c>
      <c r="P25" s="1">
        <v>4</v>
      </c>
      <c r="Q25" s="1">
        <f t="shared" si="6"/>
        <v>1</v>
      </c>
      <c r="W25" s="1">
        <v>4</v>
      </c>
      <c r="X25" s="1">
        <f t="shared" si="2"/>
        <v>97.65625</v>
      </c>
      <c r="AD25" s="1">
        <v>4</v>
      </c>
      <c r="AE25" s="1">
        <f t="shared" si="3"/>
        <v>1.84375</v>
      </c>
      <c r="AK25" s="1">
        <f t="shared" si="9"/>
        <v>1.9999999999999998</v>
      </c>
      <c r="AL25" s="1">
        <f t="shared" si="4"/>
        <v>0.40322580645161282</v>
      </c>
      <c r="AR25" s="1">
        <f t="shared" si="10"/>
        <v>1.9999999999999998</v>
      </c>
      <c r="AS25" s="1">
        <f t="shared" si="5"/>
        <v>1.850207011230713</v>
      </c>
    </row>
    <row r="26" spans="2:45" x14ac:dyDescent="0.25">
      <c r="B26" s="1">
        <v>4.2</v>
      </c>
      <c r="C26" s="1">
        <f t="shared" si="0"/>
        <v>12.4</v>
      </c>
      <c r="I26" s="1">
        <v>4.2</v>
      </c>
      <c r="J26" s="1">
        <f t="shared" si="1"/>
        <v>36.44</v>
      </c>
      <c r="P26" s="1">
        <v>4.2</v>
      </c>
      <c r="Q26" s="1">
        <f t="shared" si="6"/>
        <v>0.95238095238095233</v>
      </c>
      <c r="W26" s="1">
        <v>4.2</v>
      </c>
      <c r="X26" s="1">
        <f t="shared" si="2"/>
        <v>117.29730800599918</v>
      </c>
      <c r="AD26" s="1">
        <v>4.2</v>
      </c>
      <c r="AE26" s="1">
        <f t="shared" si="3"/>
        <v>1.8639764744849805</v>
      </c>
      <c r="AK26" s="1">
        <f t="shared" si="9"/>
        <v>2.1999999999999997</v>
      </c>
      <c r="AL26" s="1">
        <f t="shared" si="4"/>
        <v>0.41673168730581234</v>
      </c>
      <c r="AR26" s="1">
        <f t="shared" si="10"/>
        <v>2.1999999999999997</v>
      </c>
      <c r="AS26" s="1">
        <f t="shared" si="5"/>
        <v>1.9237202301094753</v>
      </c>
    </row>
    <row r="27" spans="2:45" x14ac:dyDescent="0.25">
      <c r="B27" s="1">
        <v>4.4000000000000004</v>
      </c>
      <c r="C27" s="1">
        <f t="shared" si="0"/>
        <v>12.8</v>
      </c>
      <c r="I27" s="1">
        <v>4.4000000000000004</v>
      </c>
      <c r="J27" s="1">
        <f t="shared" si="1"/>
        <v>38.960000000000008</v>
      </c>
      <c r="P27" s="1">
        <v>4.4000000000000004</v>
      </c>
      <c r="Q27" s="1">
        <f t="shared" si="6"/>
        <v>0.90909090909090906</v>
      </c>
      <c r="W27" s="1">
        <v>4.4000000000000004</v>
      </c>
      <c r="X27" s="1">
        <f t="shared" si="2"/>
        <v>140.88866268625142</v>
      </c>
      <c r="AD27" s="1">
        <v>4.4000000000000004</v>
      </c>
      <c r="AE27" s="1">
        <f t="shared" si="3"/>
        <v>1.8815846432413752</v>
      </c>
      <c r="AK27" s="1">
        <f t="shared" si="9"/>
        <v>2.4</v>
      </c>
      <c r="AL27" s="1">
        <f t="shared" si="4"/>
        <v>0.42868603630467128</v>
      </c>
      <c r="AR27" s="1">
        <f t="shared" si="10"/>
        <v>2.4</v>
      </c>
      <c r="AS27" s="1">
        <f t="shared" si="5"/>
        <v>1.9900913480608966</v>
      </c>
    </row>
    <row r="28" spans="2:45" x14ac:dyDescent="0.25">
      <c r="B28" s="1">
        <v>4.5999999999999996</v>
      </c>
      <c r="C28" s="1">
        <f t="shared" si="0"/>
        <v>13.2</v>
      </c>
      <c r="I28" s="1">
        <v>4.5999999999999996</v>
      </c>
      <c r="J28" s="1">
        <f t="shared" si="1"/>
        <v>41.559999999999995</v>
      </c>
      <c r="P28" s="1">
        <v>4.5999999999999996</v>
      </c>
      <c r="Q28" s="1">
        <f t="shared" si="6"/>
        <v>0.86956521739130443</v>
      </c>
      <c r="W28" s="1">
        <v>4.5999999999999996</v>
      </c>
      <c r="X28" s="1">
        <f t="shared" si="2"/>
        <v>169.22481522342437</v>
      </c>
      <c r="AD28" s="1">
        <v>4.5999999999999996</v>
      </c>
      <c r="AE28" s="1">
        <f t="shared" si="3"/>
        <v>1.8969134444708675</v>
      </c>
      <c r="AK28" s="1">
        <f t="shared" si="9"/>
        <v>2.6</v>
      </c>
      <c r="AL28" s="1">
        <f t="shared" si="4"/>
        <v>0.43917466430105889</v>
      </c>
      <c r="AR28" s="1">
        <f t="shared" si="10"/>
        <v>2.6</v>
      </c>
      <c r="AS28" s="1">
        <f t="shared" si="5"/>
        <v>2.0497324591796868</v>
      </c>
    </row>
    <row r="29" spans="2:45" x14ac:dyDescent="0.25">
      <c r="B29" s="1">
        <v>4.8</v>
      </c>
      <c r="C29" s="1">
        <f t="shared" si="0"/>
        <v>13.6</v>
      </c>
      <c r="I29" s="1">
        <v>4.8</v>
      </c>
      <c r="J29" s="1">
        <f t="shared" si="1"/>
        <v>44.239999999999995</v>
      </c>
      <c r="P29" s="1">
        <v>4.8</v>
      </c>
      <c r="Q29" s="1">
        <f t="shared" si="6"/>
        <v>0.83333333333333337</v>
      </c>
      <c r="W29" s="1">
        <v>4.8</v>
      </c>
      <c r="X29" s="1">
        <f t="shared" si="2"/>
        <v>203.26006040084803</v>
      </c>
      <c r="AD29" s="1">
        <v>4.8</v>
      </c>
      <c r="AE29" s="1">
        <f t="shared" si="3"/>
        <v>1.9102579410158567</v>
      </c>
      <c r="AK29" s="1">
        <f t="shared" si="9"/>
        <v>2.8000000000000003</v>
      </c>
      <c r="AL29" s="1">
        <f t="shared" si="4"/>
        <v>0.44830667794007645</v>
      </c>
      <c r="AR29" s="1">
        <f t="shared" si="10"/>
        <v>2.8000000000000003</v>
      </c>
      <c r="AS29" s="1">
        <f t="shared" si="5"/>
        <v>2.1031064937368864</v>
      </c>
    </row>
    <row r="30" spans="2:45" x14ac:dyDescent="0.25">
      <c r="B30" s="1">
        <v>5</v>
      </c>
      <c r="C30" s="1">
        <f t="shared" si="0"/>
        <v>14</v>
      </c>
      <c r="I30" s="1">
        <v>5</v>
      </c>
      <c r="J30" s="1">
        <f t="shared" si="1"/>
        <v>47</v>
      </c>
      <c r="P30" s="1">
        <v>5</v>
      </c>
      <c r="Q30" s="1">
        <f t="shared" si="6"/>
        <v>0.8</v>
      </c>
      <c r="W30" s="1">
        <v>5</v>
      </c>
      <c r="X30" s="1">
        <f t="shared" si="2"/>
        <v>244.140625</v>
      </c>
      <c r="AD30" s="1">
        <v>5</v>
      </c>
      <c r="AE30" s="1">
        <f t="shared" si="3"/>
        <v>1.921875</v>
      </c>
      <c r="AK30" s="1">
        <f t="shared" si="9"/>
        <v>3.0000000000000004</v>
      </c>
      <c r="AL30" s="1">
        <f t="shared" si="4"/>
        <v>0.45620437956204374</v>
      </c>
      <c r="AR30" s="1">
        <f t="shared" si="10"/>
        <v>3.0000000000000004</v>
      </c>
      <c r="AS30" s="1">
        <f t="shared" si="5"/>
        <v>2.1507016362286944</v>
      </c>
    </row>
    <row r="31" spans="2:45" x14ac:dyDescent="0.25">
      <c r="AK31" s="1">
        <f t="shared" si="9"/>
        <v>3.2000000000000006</v>
      </c>
      <c r="AL31" s="1">
        <f t="shared" si="4"/>
        <v>0.46299506913714716</v>
      </c>
      <c r="AR31" s="1">
        <f t="shared" si="10"/>
        <v>3.2000000000000006</v>
      </c>
      <c r="AS31" s="1">
        <f t="shared" si="5"/>
        <v>2.1930117590368021</v>
      </c>
    </row>
    <row r="32" spans="2:45" x14ac:dyDescent="0.25">
      <c r="AK32" s="1">
        <f t="shared" si="9"/>
        <v>3.4000000000000008</v>
      </c>
      <c r="AL32" s="1">
        <f t="shared" si="4"/>
        <v>0.46880483334292583</v>
      </c>
      <c r="AR32" s="1">
        <f t="shared" si="10"/>
        <v>3.4000000000000008</v>
      </c>
      <c r="AS32" s="1">
        <f t="shared" si="5"/>
        <v>2.2305219949940511</v>
      </c>
    </row>
    <row r="33" spans="37:45" x14ac:dyDescent="0.25">
      <c r="AK33" s="1">
        <f t="shared" si="9"/>
        <v>3.600000000000001</v>
      </c>
      <c r="AL33" s="1">
        <f t="shared" si="4"/>
        <v>0.47375417217461263</v>
      </c>
      <c r="AR33" s="1">
        <f t="shared" si="10"/>
        <v>3.600000000000001</v>
      </c>
      <c r="AS33" s="1">
        <f t="shared" si="5"/>
        <v>2.2636985550088635</v>
      </c>
    </row>
    <row r="34" spans="37:45" x14ac:dyDescent="0.25">
      <c r="AK34" s="1">
        <f t="shared" si="9"/>
        <v>3.8000000000000012</v>
      </c>
      <c r="AL34" s="1">
        <f t="shared" si="4"/>
        <v>0.47795518767618383</v>
      </c>
      <c r="AR34" s="1">
        <f t="shared" si="10"/>
        <v>3.8000000000000012</v>
      </c>
      <c r="AS34" s="1">
        <f t="shared" si="5"/>
        <v>2.2929819524676196</v>
      </c>
    </row>
    <row r="35" spans="37:45" x14ac:dyDescent="0.25">
      <c r="AK35" s="1">
        <f t="shared" si="9"/>
        <v>4.0000000000000009</v>
      </c>
      <c r="AL35" s="1">
        <f t="shared" si="4"/>
        <v>0.4815100154083205</v>
      </c>
      <c r="AR35" s="1">
        <f t="shared" si="10"/>
        <v>4.0000000000000009</v>
      </c>
      <c r="AS35" s="1">
        <f t="shared" si="5"/>
        <v>2.3187828899169789</v>
      </c>
    </row>
    <row r="36" spans="37:45" x14ac:dyDescent="0.25">
      <c r="AK36" s="1">
        <f t="shared" si="9"/>
        <v>4.2000000000000011</v>
      </c>
      <c r="AL36" s="1">
        <f t="shared" si="4"/>
        <v>0.48451018836447757</v>
      </c>
      <c r="AR36" s="1">
        <f t="shared" si="10"/>
        <v>4.2000000000000011</v>
      </c>
      <c r="AS36" s="1">
        <f t="shared" si="5"/>
        <v>2.3414801723678988</v>
      </c>
    </row>
    <row r="37" spans="37:45" x14ac:dyDescent="0.25">
      <c r="AK37" s="1">
        <f t="shared" si="9"/>
        <v>4.4000000000000012</v>
      </c>
      <c r="AL37" s="1">
        <f t="shared" si="4"/>
        <v>0.48703666111690186</v>
      </c>
      <c r="AR37" s="1">
        <f t="shared" si="10"/>
        <v>4.4000000000000012</v>
      </c>
      <c r="AS37" s="1">
        <f t="shared" si="5"/>
        <v>2.3614201209198518</v>
      </c>
    </row>
    <row r="38" spans="37:45" x14ac:dyDescent="0.25">
      <c r="AK38" s="1">
        <f t="shared" si="9"/>
        <v>4.6000000000000014</v>
      </c>
      <c r="AL38" s="1">
        <f t="shared" si="4"/>
        <v>0.48916027169863924</v>
      </c>
      <c r="AR38" s="1">
        <f t="shared" si="10"/>
        <v>4.6000000000000014</v>
      </c>
      <c r="AS38" s="1">
        <f t="shared" si="5"/>
        <v>2.3789170619259008</v>
      </c>
    </row>
    <row r="39" spans="37:45" x14ac:dyDescent="0.25">
      <c r="AK39" s="1">
        <f t="shared" si="9"/>
        <v>4.8000000000000016</v>
      </c>
      <c r="AL39" s="1">
        <f t="shared" si="4"/>
        <v>0.49094246919029294</v>
      </c>
      <c r="AR39" s="1">
        <f t="shared" si="10"/>
        <v>4.8000000000000016</v>
      </c>
      <c r="AS39" s="1">
        <f t="shared" si="5"/>
        <v>2.3942545564682653</v>
      </c>
    </row>
    <row r="40" spans="37:45" x14ac:dyDescent="0.25">
      <c r="AK40" s="1">
        <f t="shared" si="9"/>
        <v>5.0000000000000018</v>
      </c>
      <c r="AL40" s="1">
        <f t="shared" si="4"/>
        <v>0.49243618027103686</v>
      </c>
      <c r="AR40" s="1">
        <f t="shared" si="10"/>
        <v>5.0000000000000018</v>
      </c>
      <c r="AS40" s="1">
        <f t="shared" si="5"/>
        <v>2.4076871110658145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12F17-EA41-4286-8896-B58E9946139B}">
  <dimension ref="A1:J78"/>
  <sheetViews>
    <sheetView tabSelected="1" workbookViewId="0">
      <selection activeCell="A2" sqref="A2"/>
    </sheetView>
  </sheetViews>
  <sheetFormatPr defaultRowHeight="15" x14ac:dyDescent="0.25"/>
  <sheetData>
    <row r="1" spans="1:4" x14ac:dyDescent="0.25">
      <c r="A1" s="1" t="s">
        <v>47</v>
      </c>
      <c r="B1" s="1"/>
      <c r="C1" s="1"/>
      <c r="D1" s="1"/>
    </row>
    <row r="2" spans="1:4" ht="15.75" thickBot="1" x14ac:dyDescent="0.3">
      <c r="A2" s="1"/>
      <c r="B2" s="19"/>
      <c r="C2" s="19"/>
      <c r="D2" s="19"/>
    </row>
    <row r="3" spans="1:4" ht="15.75" thickTop="1" x14ac:dyDescent="0.25">
      <c r="A3" s="1"/>
      <c r="B3" s="18" t="s">
        <v>46</v>
      </c>
      <c r="C3" s="17" t="s">
        <v>45</v>
      </c>
      <c r="D3" s="16" t="s">
        <v>44</v>
      </c>
    </row>
    <row r="4" spans="1:4" ht="15.75" thickBot="1" x14ac:dyDescent="0.3">
      <c r="A4" s="1"/>
      <c r="B4" s="15" t="s">
        <v>10</v>
      </c>
      <c r="C4" s="14" t="s">
        <v>43</v>
      </c>
      <c r="D4" s="13" t="s">
        <v>42</v>
      </c>
    </row>
    <row r="5" spans="1:4" ht="15.75" thickTop="1" x14ac:dyDescent="0.25">
      <c r="A5" s="1"/>
      <c r="B5" s="12">
        <v>68900</v>
      </c>
      <c r="C5" s="11">
        <v>5960</v>
      </c>
      <c r="D5" s="10">
        <v>44967</v>
      </c>
    </row>
    <row r="6" spans="1:4" x14ac:dyDescent="0.25">
      <c r="A6" s="1"/>
      <c r="B6" s="12">
        <v>48500</v>
      </c>
      <c r="C6" s="11">
        <v>9000</v>
      </c>
      <c r="D6" s="10">
        <v>27860</v>
      </c>
    </row>
    <row r="7" spans="1:4" x14ac:dyDescent="0.25">
      <c r="A7" s="1"/>
      <c r="B7" s="12">
        <v>55500</v>
      </c>
      <c r="C7" s="11">
        <v>9500</v>
      </c>
      <c r="D7" s="10">
        <v>31439</v>
      </c>
    </row>
    <row r="8" spans="1:4" x14ac:dyDescent="0.25">
      <c r="A8" s="1"/>
      <c r="B8" s="12">
        <v>62000</v>
      </c>
      <c r="C8" s="11">
        <v>10000</v>
      </c>
      <c r="D8" s="10">
        <v>39592</v>
      </c>
    </row>
    <row r="9" spans="1:4" x14ac:dyDescent="0.25">
      <c r="A9" s="1"/>
      <c r="B9" s="12">
        <v>140000</v>
      </c>
      <c r="C9" s="11">
        <v>18000</v>
      </c>
      <c r="D9" s="10">
        <v>72827</v>
      </c>
    </row>
    <row r="10" spans="1:4" x14ac:dyDescent="0.25">
      <c r="A10" s="1"/>
      <c r="B10" s="12">
        <v>45000</v>
      </c>
      <c r="C10" s="11">
        <v>8500</v>
      </c>
      <c r="D10" s="10">
        <v>27317</v>
      </c>
    </row>
    <row r="11" spans="1:4" x14ac:dyDescent="0.25">
      <c r="A11" s="1"/>
      <c r="B11" s="12">
        <v>115000</v>
      </c>
      <c r="C11" s="11">
        <v>15000</v>
      </c>
      <c r="D11" s="10">
        <v>60000</v>
      </c>
    </row>
    <row r="12" spans="1:4" x14ac:dyDescent="0.25">
      <c r="A12" s="1"/>
      <c r="B12" s="12">
        <v>144000</v>
      </c>
      <c r="C12" s="11">
        <v>23000</v>
      </c>
      <c r="D12" s="10">
        <v>65000</v>
      </c>
    </row>
    <row r="13" spans="1:4" x14ac:dyDescent="0.25">
      <c r="A13" s="1"/>
      <c r="B13" s="12">
        <v>59000</v>
      </c>
      <c r="C13" s="11">
        <v>8100</v>
      </c>
      <c r="D13" s="10">
        <v>39117</v>
      </c>
    </row>
    <row r="14" spans="1:4" x14ac:dyDescent="0.25">
      <c r="A14" s="1"/>
      <c r="B14" s="12">
        <v>47500</v>
      </c>
      <c r="C14" s="11">
        <v>9000</v>
      </c>
      <c r="D14" s="10">
        <v>29349</v>
      </c>
    </row>
    <row r="15" spans="1:4" x14ac:dyDescent="0.25">
      <c r="A15" s="1"/>
      <c r="B15" s="12">
        <v>40500</v>
      </c>
      <c r="C15" s="11">
        <v>7300</v>
      </c>
      <c r="D15" s="10">
        <v>40166</v>
      </c>
    </row>
    <row r="16" spans="1:4" x14ac:dyDescent="0.25">
      <c r="A16" s="1"/>
      <c r="B16" s="12">
        <v>40000</v>
      </c>
      <c r="C16" s="11">
        <v>8000</v>
      </c>
      <c r="D16" s="10">
        <v>31679</v>
      </c>
    </row>
    <row r="17" spans="1:4" x14ac:dyDescent="0.25">
      <c r="A17" s="1"/>
      <c r="B17" s="12">
        <v>135800</v>
      </c>
      <c r="C17" s="11">
        <v>20000</v>
      </c>
      <c r="D17" s="10">
        <v>75000</v>
      </c>
    </row>
    <row r="18" spans="1:4" x14ac:dyDescent="0.25">
      <c r="A18" s="1"/>
      <c r="B18" s="12">
        <v>45500</v>
      </c>
      <c r="C18" s="11">
        <v>8000</v>
      </c>
      <c r="D18" s="10">
        <v>23454</v>
      </c>
    </row>
    <row r="19" spans="1:4" x14ac:dyDescent="0.25">
      <c r="A19" s="1"/>
      <c r="B19" s="12">
        <v>40900</v>
      </c>
      <c r="C19" s="11">
        <v>8000</v>
      </c>
      <c r="D19" s="10">
        <v>20897</v>
      </c>
    </row>
    <row r="20" spans="1:4" x14ac:dyDescent="0.25">
      <c r="A20" s="1"/>
      <c r="B20" s="12">
        <v>80000</v>
      </c>
      <c r="C20" s="11">
        <v>10500</v>
      </c>
      <c r="D20" s="10">
        <v>56248</v>
      </c>
    </row>
    <row r="21" spans="1:4" x14ac:dyDescent="0.25">
      <c r="A21" s="1"/>
      <c r="B21" s="12">
        <v>56000</v>
      </c>
      <c r="C21" s="11">
        <v>4000</v>
      </c>
      <c r="D21" s="10">
        <v>20859</v>
      </c>
    </row>
    <row r="22" spans="1:4" x14ac:dyDescent="0.25">
      <c r="A22" s="1"/>
      <c r="B22" s="12">
        <v>37000</v>
      </c>
      <c r="C22" s="11">
        <v>4500</v>
      </c>
      <c r="D22" s="10">
        <v>22610</v>
      </c>
    </row>
    <row r="23" spans="1:4" x14ac:dyDescent="0.25">
      <c r="A23" s="1"/>
      <c r="B23" s="12">
        <v>50000</v>
      </c>
      <c r="C23" s="11">
        <v>3400</v>
      </c>
      <c r="D23" s="10">
        <v>35948</v>
      </c>
    </row>
    <row r="24" spans="1:4" ht="15.75" thickBot="1" x14ac:dyDescent="0.3">
      <c r="A24" s="1"/>
      <c r="B24" s="9">
        <v>22400</v>
      </c>
      <c r="C24" s="8">
        <v>1500</v>
      </c>
      <c r="D24" s="7">
        <v>5779</v>
      </c>
    </row>
    <row r="25" spans="1:4" ht="15.75" thickTop="1" x14ac:dyDescent="0.25"/>
    <row r="35" spans="2:7" x14ac:dyDescent="0.25">
      <c r="B35" t="s">
        <v>41</v>
      </c>
    </row>
    <row r="36" spans="2:7" ht="15.75" thickBot="1" x14ac:dyDescent="0.3"/>
    <row r="37" spans="2:7" x14ac:dyDescent="0.25">
      <c r="B37" s="6" t="s">
        <v>40</v>
      </c>
      <c r="C37" s="6"/>
    </row>
    <row r="38" spans="2:7" x14ac:dyDescent="0.25">
      <c r="B38" s="4" t="s">
        <v>39</v>
      </c>
      <c r="C38" s="4">
        <v>0.91656153759457237</v>
      </c>
    </row>
    <row r="39" spans="2:7" x14ac:dyDescent="0.25">
      <c r="B39" s="4" t="s">
        <v>38</v>
      </c>
      <c r="C39" s="4">
        <v>0.84008505219772667</v>
      </c>
    </row>
    <row r="40" spans="2:7" x14ac:dyDescent="0.25">
      <c r="B40" s="4" t="s">
        <v>37</v>
      </c>
      <c r="C40" s="4">
        <v>0.83120088843093365</v>
      </c>
    </row>
    <row r="41" spans="2:7" x14ac:dyDescent="0.25">
      <c r="B41" s="4" t="s">
        <v>25</v>
      </c>
      <c r="C41" s="4">
        <v>15130.208217346324</v>
      </c>
    </row>
    <row r="42" spans="2:7" ht="15.75" thickBot="1" x14ac:dyDescent="0.3">
      <c r="B42" s="3" t="s">
        <v>36</v>
      </c>
      <c r="C42" s="3">
        <v>20</v>
      </c>
    </row>
    <row r="44" spans="2:7" ht="15.75" thickBot="1" x14ac:dyDescent="0.3">
      <c r="B44" t="s">
        <v>35</v>
      </c>
    </row>
    <row r="45" spans="2:7" x14ac:dyDescent="0.25">
      <c r="B45" s="5"/>
      <c r="C45" s="5" t="s">
        <v>34</v>
      </c>
      <c r="D45" s="5" t="s">
        <v>33</v>
      </c>
      <c r="E45" s="5" t="s">
        <v>32</v>
      </c>
      <c r="F45" s="5" t="s">
        <v>31</v>
      </c>
      <c r="G45" s="5" t="s">
        <v>30</v>
      </c>
    </row>
    <row r="46" spans="2:7" x14ac:dyDescent="0.25">
      <c r="B46" s="4" t="s">
        <v>29</v>
      </c>
      <c r="C46" s="4">
        <v>1</v>
      </c>
      <c r="D46" s="4">
        <v>21646939887.395424</v>
      </c>
      <c r="E46" s="4">
        <v>21646939887.395424</v>
      </c>
      <c r="F46" s="4">
        <v>94.559834132929737</v>
      </c>
      <c r="G46" s="4">
        <v>1.3710896696150991E-8</v>
      </c>
    </row>
    <row r="47" spans="2:7" x14ac:dyDescent="0.25">
      <c r="B47" s="4" t="s">
        <v>28</v>
      </c>
      <c r="C47" s="4">
        <v>18</v>
      </c>
      <c r="D47" s="4">
        <v>4120617612.6045761</v>
      </c>
      <c r="E47" s="4">
        <v>228923200.70025423</v>
      </c>
      <c r="F47" s="4"/>
      <c r="G47" s="4"/>
    </row>
    <row r="48" spans="2:7" ht="15.75" thickBot="1" x14ac:dyDescent="0.3">
      <c r="B48" s="3" t="s">
        <v>27</v>
      </c>
      <c r="C48" s="3">
        <v>19</v>
      </c>
      <c r="D48" s="3">
        <v>25767557500</v>
      </c>
      <c r="E48" s="3"/>
      <c r="F48" s="3"/>
      <c r="G48" s="3"/>
    </row>
    <row r="49" spans="2:10" ht="15.75" thickBot="1" x14ac:dyDescent="0.3"/>
    <row r="50" spans="2:10" x14ac:dyDescent="0.25">
      <c r="B50" s="5"/>
      <c r="C50" s="5" t="s">
        <v>26</v>
      </c>
      <c r="D50" s="5" t="s">
        <v>25</v>
      </c>
      <c r="E50" s="5" t="s">
        <v>24</v>
      </c>
      <c r="F50" s="5" t="s">
        <v>23</v>
      </c>
      <c r="G50" s="5" t="s">
        <v>22</v>
      </c>
      <c r="H50" s="5" t="s">
        <v>21</v>
      </c>
      <c r="I50" s="5" t="s">
        <v>20</v>
      </c>
      <c r="J50" s="5" t="s">
        <v>19</v>
      </c>
    </row>
    <row r="51" spans="2:10" x14ac:dyDescent="0.25">
      <c r="B51" s="4" t="s">
        <v>18</v>
      </c>
      <c r="C51" s="4">
        <v>8263.4170614331524</v>
      </c>
      <c r="D51" s="4">
        <v>6894.0709180590738</v>
      </c>
      <c r="E51" s="4">
        <v>1.198626640144804</v>
      </c>
      <c r="F51" s="4">
        <v>0.24621641417670281</v>
      </c>
      <c r="G51" s="4">
        <v>-6220.4884773019221</v>
      </c>
      <c r="H51" s="4">
        <v>22747.322600168227</v>
      </c>
      <c r="I51" s="4">
        <v>-6220.4884773019221</v>
      </c>
      <c r="J51" s="4">
        <v>22747.322600168227</v>
      </c>
    </row>
    <row r="52" spans="2:10" ht="15.75" thickBot="1" x14ac:dyDescent="0.3">
      <c r="B52" s="3" t="s">
        <v>17</v>
      </c>
      <c r="C52" s="3">
        <v>6.1080814533689063</v>
      </c>
      <c r="D52" s="3">
        <v>0.62813279554620716</v>
      </c>
      <c r="E52" s="3">
        <v>9.7241880963363574</v>
      </c>
      <c r="F52" s="3">
        <v>1.3710896696150991E-8</v>
      </c>
      <c r="G52" s="3">
        <v>4.7884234190076622</v>
      </c>
      <c r="H52" s="3">
        <v>7.4277394877301504</v>
      </c>
      <c r="I52" s="3">
        <v>4.7884234190076622</v>
      </c>
      <c r="J52" s="3">
        <v>7.4277394877301504</v>
      </c>
    </row>
    <row r="56" spans="2:10" x14ac:dyDescent="0.25">
      <c r="B56" t="s">
        <v>16</v>
      </c>
      <c r="F56" t="s">
        <v>15</v>
      </c>
    </row>
    <row r="57" spans="2:10" ht="15.75" thickBot="1" x14ac:dyDescent="0.3"/>
    <row r="58" spans="2:10" x14ac:dyDescent="0.25">
      <c r="B58" s="5" t="s">
        <v>14</v>
      </c>
      <c r="C58" s="5" t="s">
        <v>13</v>
      </c>
      <c r="D58" s="5" t="s">
        <v>12</v>
      </c>
      <c r="F58" s="5" t="s">
        <v>11</v>
      </c>
      <c r="G58" s="5" t="s">
        <v>10</v>
      </c>
    </row>
    <row r="59" spans="2:10" x14ac:dyDescent="0.25">
      <c r="B59" s="4">
        <v>1</v>
      </c>
      <c r="C59" s="4">
        <v>44667.582523511832</v>
      </c>
      <c r="D59" s="4">
        <v>24232.417476488168</v>
      </c>
      <c r="F59" s="4">
        <v>2.5</v>
      </c>
      <c r="G59" s="4">
        <v>22400</v>
      </c>
    </row>
    <row r="60" spans="2:10" x14ac:dyDescent="0.25">
      <c r="B60" s="4">
        <v>2</v>
      </c>
      <c r="C60" s="4">
        <v>63236.150141753307</v>
      </c>
      <c r="D60" s="4">
        <v>-14736.150141753307</v>
      </c>
      <c r="F60" s="4">
        <v>7.5</v>
      </c>
      <c r="G60" s="4">
        <v>37000</v>
      </c>
    </row>
    <row r="61" spans="2:10" x14ac:dyDescent="0.25">
      <c r="B61" s="4">
        <v>3</v>
      </c>
      <c r="C61" s="4">
        <v>66290.190868437756</v>
      </c>
      <c r="D61" s="4">
        <v>-10790.190868437756</v>
      </c>
      <c r="F61" s="4">
        <v>12.5</v>
      </c>
      <c r="G61" s="4">
        <v>40000</v>
      </c>
    </row>
    <row r="62" spans="2:10" x14ac:dyDescent="0.25">
      <c r="B62" s="4">
        <v>4</v>
      </c>
      <c r="C62" s="4">
        <v>69344.231595122212</v>
      </c>
      <c r="D62" s="4">
        <v>-7344.2315951222117</v>
      </c>
      <c r="F62" s="4">
        <v>17.5</v>
      </c>
      <c r="G62" s="4">
        <v>40500</v>
      </c>
    </row>
    <row r="63" spans="2:10" x14ac:dyDescent="0.25">
      <c r="B63" s="4">
        <v>5</v>
      </c>
      <c r="C63" s="4">
        <v>118208.88322207346</v>
      </c>
      <c r="D63" s="4">
        <v>21791.116777926538</v>
      </c>
      <c r="F63" s="4">
        <v>22.5</v>
      </c>
      <c r="G63" s="4">
        <v>40900</v>
      </c>
    </row>
    <row r="64" spans="2:10" x14ac:dyDescent="0.25">
      <c r="B64" s="4">
        <v>6</v>
      </c>
      <c r="C64" s="4">
        <v>60182.109415068859</v>
      </c>
      <c r="D64" s="4">
        <v>-15182.109415068859</v>
      </c>
      <c r="F64" s="4">
        <v>27.5</v>
      </c>
      <c r="G64" s="4">
        <v>45000</v>
      </c>
    </row>
    <row r="65" spans="2:7" x14ac:dyDescent="0.25">
      <c r="B65" s="4">
        <v>7</v>
      </c>
      <c r="C65" s="4">
        <v>99884.638861966741</v>
      </c>
      <c r="D65" s="4">
        <v>15115.361138033259</v>
      </c>
      <c r="F65" s="4">
        <v>32.5</v>
      </c>
      <c r="G65" s="4">
        <v>45500</v>
      </c>
    </row>
    <row r="66" spans="2:7" x14ac:dyDescent="0.25">
      <c r="B66" s="4">
        <v>8</v>
      </c>
      <c r="C66" s="4">
        <v>148749.29048891802</v>
      </c>
      <c r="D66" s="4">
        <v>-4749.2904889180209</v>
      </c>
      <c r="F66" s="4">
        <v>37.5</v>
      </c>
      <c r="G66" s="4">
        <v>47500</v>
      </c>
    </row>
    <row r="67" spans="2:7" x14ac:dyDescent="0.25">
      <c r="B67" s="4">
        <v>9</v>
      </c>
      <c r="C67" s="4">
        <v>57738.876833721297</v>
      </c>
      <c r="D67" s="4">
        <v>1261.1231662787031</v>
      </c>
      <c r="F67" s="4">
        <v>42.5</v>
      </c>
      <c r="G67" s="4">
        <v>48500</v>
      </c>
    </row>
    <row r="68" spans="2:7" x14ac:dyDescent="0.25">
      <c r="B68" s="4">
        <v>10</v>
      </c>
      <c r="C68" s="4">
        <v>63236.150141753307</v>
      </c>
      <c r="D68" s="4">
        <v>-15736.150141753307</v>
      </c>
      <c r="F68" s="4">
        <v>47.5</v>
      </c>
      <c r="G68" s="4">
        <v>50000</v>
      </c>
    </row>
    <row r="69" spans="2:7" x14ac:dyDescent="0.25">
      <c r="B69" s="4">
        <v>11</v>
      </c>
      <c r="C69" s="4">
        <v>52852.411671026166</v>
      </c>
      <c r="D69" s="4">
        <v>-12352.411671026166</v>
      </c>
      <c r="F69" s="4">
        <v>52.5</v>
      </c>
      <c r="G69" s="4">
        <v>55500</v>
      </c>
    </row>
    <row r="70" spans="2:7" x14ac:dyDescent="0.25">
      <c r="B70" s="4">
        <v>12</v>
      </c>
      <c r="C70" s="4">
        <v>57128.068688384403</v>
      </c>
      <c r="D70" s="4">
        <v>-17128.068688384403</v>
      </c>
      <c r="F70" s="4">
        <v>57.5</v>
      </c>
      <c r="G70" s="4">
        <v>56000</v>
      </c>
    </row>
    <row r="71" spans="2:7" x14ac:dyDescent="0.25">
      <c r="B71" s="4">
        <v>13</v>
      </c>
      <c r="C71" s="4">
        <v>130425.04612881127</v>
      </c>
      <c r="D71" s="4">
        <v>5374.953871188729</v>
      </c>
      <c r="F71" s="4">
        <v>62.5</v>
      </c>
      <c r="G71" s="4">
        <v>59000</v>
      </c>
    </row>
    <row r="72" spans="2:7" x14ac:dyDescent="0.25">
      <c r="B72" s="4">
        <v>14</v>
      </c>
      <c r="C72" s="4">
        <v>57128.068688384403</v>
      </c>
      <c r="D72" s="4">
        <v>-11628.068688384403</v>
      </c>
      <c r="F72" s="4">
        <v>67.5</v>
      </c>
      <c r="G72" s="4">
        <v>62000</v>
      </c>
    </row>
    <row r="73" spans="2:7" x14ac:dyDescent="0.25">
      <c r="B73" s="4">
        <v>15</v>
      </c>
      <c r="C73" s="4">
        <v>57128.068688384403</v>
      </c>
      <c r="D73" s="4">
        <v>-16228.068688384403</v>
      </c>
      <c r="F73" s="4">
        <v>72.5</v>
      </c>
      <c r="G73" s="4">
        <v>68900</v>
      </c>
    </row>
    <row r="74" spans="2:7" x14ac:dyDescent="0.25">
      <c r="B74" s="4">
        <v>16</v>
      </c>
      <c r="C74" s="4">
        <v>72398.272321806668</v>
      </c>
      <c r="D74" s="4">
        <v>7601.7276781933324</v>
      </c>
      <c r="F74" s="4">
        <v>77.5</v>
      </c>
      <c r="G74" s="4">
        <v>80000</v>
      </c>
    </row>
    <row r="75" spans="2:7" x14ac:dyDescent="0.25">
      <c r="B75" s="4">
        <v>17</v>
      </c>
      <c r="C75" s="4">
        <v>32695.742874908778</v>
      </c>
      <c r="D75" s="4">
        <v>23304.257125091222</v>
      </c>
      <c r="F75" s="4">
        <v>82.5</v>
      </c>
      <c r="G75" s="4">
        <v>115000</v>
      </c>
    </row>
    <row r="76" spans="2:7" x14ac:dyDescent="0.25">
      <c r="B76" s="4">
        <v>18</v>
      </c>
      <c r="C76" s="4">
        <v>35749.783601593226</v>
      </c>
      <c r="D76" s="4">
        <v>1250.2163984067738</v>
      </c>
      <c r="F76" s="4">
        <v>87.5</v>
      </c>
      <c r="G76" s="4">
        <v>135800</v>
      </c>
    </row>
    <row r="77" spans="2:7" x14ac:dyDescent="0.25">
      <c r="B77" s="4">
        <v>19</v>
      </c>
      <c r="C77" s="4">
        <v>29030.894002887435</v>
      </c>
      <c r="D77" s="4">
        <v>20969.105997112565</v>
      </c>
      <c r="F77" s="4">
        <v>92.5</v>
      </c>
      <c r="G77" s="4">
        <v>140000</v>
      </c>
    </row>
    <row r="78" spans="2:7" ht="15.75" thickBot="1" x14ac:dyDescent="0.3">
      <c r="B78" s="3">
        <v>20</v>
      </c>
      <c r="C78" s="3">
        <v>17425.539241486513</v>
      </c>
      <c r="D78" s="3">
        <v>4974.4607585134872</v>
      </c>
      <c r="F78" s="3">
        <v>97.5</v>
      </c>
      <c r="G78" s="3">
        <v>144000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Fig..</vt:lpstr>
      <vt:lpstr>Example W8.7 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 Pecar</cp:lastModifiedBy>
  <dcterms:created xsi:type="dcterms:W3CDTF">2019-05-26T16:19:16Z</dcterms:created>
  <dcterms:modified xsi:type="dcterms:W3CDTF">2020-09-20T07:11:18Z</dcterms:modified>
</cp:coreProperties>
</file>